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4" activeTab="11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  <sheet name="三公经费（附表） (2)" sheetId="12" r:id="rId12"/>
    <sheet name="Sheet1" sheetId="13" r:id="rId13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门）'!$A$7:$I$672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11">'三公经费（附表） (2)'!$A$1:$E$12</definedName>
    <definedName name="_xlnm.Print_Area" localSheetId="8">'专项支出（部 门）'!$A$9:$U$71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<sst xmlns="http://schemas.openxmlformats.org/spreadsheetml/2006/main" count="1954" uniqueCount="330">
  <si>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</si>
  <si>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</si>
  <si>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</si>
  <si>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</si>
  <si>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</si>
  <si>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</si>
  <si>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</si>
  <si>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</si>
  <si>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</si>
  <si>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</si>
  <si>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</si>
  <si>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</si>
  <si>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</si>
  <si>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</si>
  <si>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</si>
  <si>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</si>
  <si>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</si>
  <si>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</si>
  <si>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</si>
  <si>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</si>
  <si>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</si>
  <si>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</si>
  <si>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</si>
  <si>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</si>
  <si>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</si>
  <si>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</si>
  <si>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</si>
  <si>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</si>
  <si>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</si>
  <si>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</si>
  <si>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</si>
  <si>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</si>
  <si>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</si>
  <si>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</si>
  <si>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</si>
  <si>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</si>
  <si>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</si>
  <si>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</si>
  <si>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</si>
  <si>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</si>
  <si>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</si>
  <si>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</si>
  <si>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</si>
  <si>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</si>
  <si>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</si>
  <si>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</si>
  <si>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</si>
  <si>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</si>
  <si>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</si>
  <si>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</si>
  <si>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</si>
  <si>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</si>
  <si>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</si>
  <si>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</si>
  <si>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</si>
  <si>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</si>
  <si>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</si>
  <si>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</si>
  <si>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</si>
  <si>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</si>
  <si>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</si>
  <si>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</si>
  <si>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</si>
  <si>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</si>
  <si>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</si>
  <si>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</si>
  <si>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</si>
  <si>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</si>
  <si>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</si>
  <si>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</si>
  <si>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</si>
  <si>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</si>
  <si>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</si>
  <si>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</si>
  <si>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</si>
  <si>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</si>
  <si>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</si>
  <si>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</si>
  <si>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</si>
  <si>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</si>
  <si>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</si>
  <si>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</si>
  <si>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</si>
  <si>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</si>
  <si>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</si>
  <si>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</si>
  <si>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</si>
  <si>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</si>
  <si>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</si>
  <si>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</si>
  <si>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</si>
  <si>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</si>
  <si>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</si>
  <si>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</si>
  <si>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</si>
  <si>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</si>
  <si>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</si>
  <si>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</si>
  <si>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</si>
  <si>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</si>
  <si>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</si>
  <si>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</si>
  <si>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</si>
  <si>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</si>
  <si>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</si>
  <si>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</si>
  <si>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</si>
  <si>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</si>
  <si>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</si>
  <si>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</si>
  <si>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</si>
  <si>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</si>
  <si>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</si>
  <si>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</si>
  <si>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</si>
  <si>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</si>
  <si>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</si>
  <si>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</si>
  <si>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</si>
  <si>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</si>
  <si>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</si>
  <si>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</si>
  <si>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</si>
  <si>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</si>
  <si>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</si>
  <si>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</si>
  <si>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</si>
  <si>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</si>
  <si>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</si>
  <si>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</si>
  <si>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01</t>
  </si>
  <si>
    <t>02</t>
  </si>
  <si>
    <t>03</t>
  </si>
  <si>
    <t>04</t>
  </si>
  <si>
    <t>99</t>
  </si>
  <si>
    <t>05</t>
  </si>
  <si>
    <t>08</t>
  </si>
  <si>
    <t>教体局</t>
  </si>
  <si>
    <t>行政运行</t>
  </si>
  <si>
    <t>一般行政管理事务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</si>
  <si>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</si>
  <si>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</si>
  <si>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</si>
  <si>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</si>
  <si>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</si>
  <si>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</si>
  <si>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</si>
  <si>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</si>
  <si>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</si>
  <si>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</si>
  <si>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</si>
  <si>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</si>
  <si>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</si>
  <si>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</si>
  <si>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</si>
  <si>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</si>
  <si>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</si>
  <si>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</si>
  <si>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</si>
  <si>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</si>
  <si>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</si>
  <si>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</si>
  <si>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</si>
  <si>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</si>
  <si>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</si>
  <si>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</si>
  <si>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</si>
  <si>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</si>
  <si>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 xml:space="preserve">   教体局</t>
  </si>
  <si>
    <t>招生考试办公室</t>
  </si>
  <si>
    <t>教研室</t>
  </si>
  <si>
    <t>装备办</t>
  </si>
  <si>
    <t>网络管理中心</t>
  </si>
  <si>
    <t>资助管理中心</t>
  </si>
  <si>
    <t>幼儿园</t>
  </si>
  <si>
    <t>实验初级中学</t>
  </si>
  <si>
    <t>实验高级中学</t>
  </si>
  <si>
    <t>第三高级中学</t>
  </si>
  <si>
    <t>灌涨高级中学</t>
  </si>
  <si>
    <t>湍东镇中心学校</t>
  </si>
  <si>
    <t>大桥乡中心学校</t>
  </si>
  <si>
    <t>赵店乡中心学校</t>
  </si>
  <si>
    <t>师岗镇中心学校</t>
  </si>
  <si>
    <t>瓦亭镇中心学校</t>
  </si>
  <si>
    <t>灌涨镇中心学校</t>
  </si>
  <si>
    <t>王店镇中心学校</t>
  </si>
  <si>
    <t>马山口镇中心学校</t>
  </si>
  <si>
    <t>赤眉镇中心学校</t>
  </si>
  <si>
    <t>余关乡中心学校</t>
  </si>
  <si>
    <t>乍岖乡中心学校</t>
  </si>
  <si>
    <t>桃溪镇中心学校</t>
  </si>
  <si>
    <t>夏馆镇中心学校</t>
  </si>
  <si>
    <t>板场乡中心学校</t>
  </si>
  <si>
    <t>城关镇中心学校</t>
  </si>
  <si>
    <t>七里坪乡中心学校</t>
  </si>
  <si>
    <t>职业中等专业学校</t>
  </si>
  <si>
    <t>特殊教育学校</t>
  </si>
  <si>
    <t>教师进修学校</t>
  </si>
  <si>
    <t>体管中心</t>
  </si>
  <si>
    <t>营养改善计划办公室</t>
  </si>
  <si>
    <t>青少年校外活动中心</t>
  </si>
  <si>
    <t>内乡县初级中学</t>
  </si>
  <si>
    <t>内乡县高级中学</t>
  </si>
  <si>
    <t>还省市代收教研室资料费、试卷款</t>
  </si>
  <si>
    <t>全县高中、初中、小学试卷统改统评</t>
  </si>
  <si>
    <t>教师业务培训</t>
  </si>
  <si>
    <t>推进课改试点校建设</t>
  </si>
  <si>
    <t>名教师；名校长；名班主任三名工程推进</t>
  </si>
  <si>
    <t>理化生加试购药品</t>
  </si>
  <si>
    <t>代购文化用品</t>
  </si>
  <si>
    <t>支持青少年活动场所运行费</t>
  </si>
  <si>
    <t>教学教研费</t>
  </si>
  <si>
    <t>借款付息及还本费用</t>
  </si>
  <si>
    <t>修缮及设备购置</t>
  </si>
  <si>
    <t>书作费</t>
  </si>
  <si>
    <t>借款本金及利息</t>
  </si>
  <si>
    <t>设备购置及维修</t>
  </si>
  <si>
    <t>送教下乡、康复教育和校园文化建设</t>
  </si>
  <si>
    <t>中招体育加试及体育活动</t>
  </si>
  <si>
    <t xml:space="preserve">   农村中小学生均公用经费</t>
  </si>
  <si>
    <t xml:space="preserve">   农村中小学寄宿生补助</t>
  </si>
  <si>
    <t xml:space="preserve">   农村中小学免教科书补助</t>
  </si>
  <si>
    <t xml:space="preserve">   农村中小学校舍维修改造</t>
  </si>
  <si>
    <t>实验学校建设补助</t>
  </si>
  <si>
    <t xml:space="preserve">   农村义务教育特岗教师计划</t>
  </si>
  <si>
    <t xml:space="preserve">   民办教师养老保险金补助</t>
  </si>
  <si>
    <t>高中困难家庭助学金</t>
  </si>
  <si>
    <t>高中生均公用经费</t>
  </si>
  <si>
    <t>农村义务教育营养改善补助</t>
  </si>
  <si>
    <t>学前教育资源省奖补</t>
  </si>
  <si>
    <t>农村义务教育薄弱学校改造</t>
  </si>
  <si>
    <t>三区人才支持计划教师专项</t>
  </si>
  <si>
    <t>高校毕业生助学贷款县级配套</t>
  </si>
  <si>
    <t>高校助学贷款风险补助金</t>
  </si>
  <si>
    <t>16年新招聘教师（含特岗入编）及乡村生活补助</t>
  </si>
  <si>
    <t>乡村教师补贴县级配套</t>
  </si>
  <si>
    <t>高考质量奖</t>
  </si>
  <si>
    <t>城区学校安保经费</t>
  </si>
  <si>
    <t>职业教育</t>
  </si>
  <si>
    <t>教师培训（北师大区域合作）</t>
  </si>
  <si>
    <t>教学研究经费</t>
  </si>
  <si>
    <t>局属学校修缮及购置</t>
  </si>
  <si>
    <t>基础教育业务费</t>
  </si>
  <si>
    <t>教育基建项目前期费用</t>
  </si>
  <si>
    <t>农村薄弱学校改造及均衡发展</t>
  </si>
  <si>
    <t>高招经费</t>
  </si>
  <si>
    <t>中招经费</t>
  </si>
  <si>
    <t>教育城域网建设</t>
  </si>
  <si>
    <t>中等职业学校国家助学金</t>
  </si>
  <si>
    <t>中等职业学校国家免学费</t>
  </si>
  <si>
    <t>高招业务费</t>
  </si>
  <si>
    <t>学业水平考试费</t>
  </si>
  <si>
    <t>保教费</t>
  </si>
  <si>
    <t>中招业务费</t>
  </si>
  <si>
    <t>教师节及教学业务评比费</t>
  </si>
  <si>
    <t>升学质量分析会及奖励</t>
  </si>
  <si>
    <t>培训费</t>
  </si>
  <si>
    <t>设备购置及基础设施建设维修</t>
  </si>
  <si>
    <t>09</t>
  </si>
  <si>
    <t>01</t>
  </si>
  <si>
    <t>07</t>
  </si>
  <si>
    <t>其他普通教育</t>
  </si>
  <si>
    <t>学前教育</t>
  </si>
  <si>
    <t>高中教育</t>
  </si>
  <si>
    <t>小学教育</t>
  </si>
  <si>
    <t>初中教育</t>
  </si>
  <si>
    <t>职业教育</t>
  </si>
  <si>
    <t>特殊教育</t>
  </si>
  <si>
    <t>教师进修</t>
  </si>
  <si>
    <t>高等教育</t>
  </si>
  <si>
    <t xml:space="preserve"> 教体局共有35个预算单位，其中：机关单位1个，参公单位1个，事业单位33个，2017年共有教师5915人，离退休教师2655人，公务员16人，参公人员3人。</t>
  </si>
  <si>
    <t>单位代码</t>
  </si>
  <si>
    <t>单位名称</t>
  </si>
  <si>
    <t>公务接待经费</t>
  </si>
  <si>
    <t>公务车辆购置经费</t>
  </si>
  <si>
    <t>公务车辆运行及维护经费</t>
  </si>
  <si>
    <t>因公出国（境）费</t>
  </si>
  <si>
    <t>合计</t>
  </si>
  <si>
    <t>内乡县教育体育局</t>
  </si>
  <si>
    <t>内乡县招生考试办公室</t>
  </si>
  <si>
    <t>内乡县基础教育教学研究室</t>
  </si>
  <si>
    <t>内乡县教育技术装备管理中心</t>
  </si>
  <si>
    <t>河南省内乡县教育网络管理中心</t>
  </si>
  <si>
    <t>内乡县青少年学生校外活动中心</t>
  </si>
  <si>
    <t>内乡县学生资助管理中心</t>
  </si>
  <si>
    <t>内乡县幼儿园</t>
  </si>
  <si>
    <t>河南省内乡县初级中学</t>
  </si>
  <si>
    <t>内乡县实验初级中学</t>
  </si>
  <si>
    <t>河南省内乡县高级中学</t>
  </si>
  <si>
    <t>内乡县实验高级中学</t>
  </si>
  <si>
    <t>内乡县第三高级中学</t>
  </si>
  <si>
    <t>内乡县灌涨高级中学</t>
  </si>
  <si>
    <t>内乡县湍东镇中心学校</t>
  </si>
  <si>
    <t>内乡县大桥乡中心学校</t>
  </si>
  <si>
    <t>内乡县赵店乡中心学校</t>
  </si>
  <si>
    <t>内乡县师岗镇中心学校</t>
  </si>
  <si>
    <t>内乡县瓦亭镇中心学校</t>
  </si>
  <si>
    <t>内乡县灌涨镇中心学校</t>
  </si>
  <si>
    <t>内乡县王店镇中心学校</t>
  </si>
  <si>
    <t>内乡县马山口镇中心学校</t>
  </si>
  <si>
    <t>内乡县赤眉镇中心学校</t>
  </si>
  <si>
    <t>内乡县余关乡中心学校</t>
  </si>
  <si>
    <t>内乡县乍岖乡中心学校</t>
  </si>
  <si>
    <t>内乡县桃溪镇中心学校</t>
  </si>
  <si>
    <t>内乡县夏馆镇中心学校</t>
  </si>
  <si>
    <t>内乡县板场乡中心学校</t>
  </si>
  <si>
    <t>内乡县城关镇中心学校</t>
  </si>
  <si>
    <t>内乡县七里坪乡中心学校</t>
  </si>
  <si>
    <t>内乡县职业中等专业学校</t>
  </si>
  <si>
    <t>内乡县特殊教育学校</t>
  </si>
  <si>
    <t>内乡县教师进修学校</t>
  </si>
  <si>
    <t>内乡县体育管理中心</t>
  </si>
  <si>
    <t>内乡县农村义务教育学生营养改善计划办公室</t>
  </si>
  <si>
    <t>填报单位：（签章）教体部门</t>
  </si>
  <si>
    <t>分单位见附表</t>
  </si>
  <si>
    <r>
      <t>1</t>
    </r>
    <r>
      <rPr>
        <sz val="15"/>
        <color indexed="8"/>
        <rFont val="Times New Roman"/>
        <family val="1"/>
      </rPr>
      <t>、贯彻执行党和国家教育工作的方针、政策和法律、法规，制定贯彻落实党和国家教育工作的方针、政策的具体意见和实施办法；编制全区教育事业发展中。长期规划，拟定教育事业发展的重点、规模、速度和步骤，指导、协调教育规划和计划的实施。</t>
    </r>
  </si>
  <si>
    <t>2、统筹管理全县基础教育、职业教育、学前教育、成人教育、广播电视及网络教育等。推进义务教育均衡发展，促进教育公平。推进教育教学改革，全民实施素质教育。按管理权限审批和管理全县民办学校；协调指导各乡镇、有关部门的教育工作，督导评估各级各类学校教育教学工作。</t>
  </si>
  <si>
    <r>
      <t>3、</t>
    </r>
    <r>
      <rPr>
        <sz val="15"/>
        <color indexed="63"/>
        <rFont val="Times New Roman"/>
        <family val="1"/>
      </rPr>
      <t>负责会同有关部门制定筹措教育、教育拨款、教育基建投资的政策和措施。</t>
    </r>
  </si>
  <si>
    <t>4、负责统筹管理各级各类学校的招生工作，制定各级各类学校的招生政策并组织实施。</t>
  </si>
  <si>
    <r>
      <t>5、</t>
    </r>
    <r>
      <rPr>
        <sz val="15"/>
        <color indexed="63"/>
        <rFont val="Times New Roman"/>
        <family val="1"/>
      </rPr>
      <t>主管全县教师工作。规划全县教师队伍和校长队伍建设。实施教师和校长继续教育工作，负责教师专业技术职务评审有关工作，负责全县教师资格认定、考试和证书管理工作，会同有关部门制定交易系统人事管理的有关政策和规章制度。按照干部管理权限和程序，考核或考核任免全县学校领导干部。</t>
    </r>
  </si>
  <si>
    <r>
      <t>6、</t>
    </r>
    <r>
      <rPr>
        <sz val="15"/>
        <color indexed="63"/>
        <rFont val="Times New Roman"/>
        <family val="1"/>
      </rPr>
      <t>负责规划指导全县教育科研、教育技术装备和现代信息技术教育工作。</t>
    </r>
  </si>
  <si>
    <r>
      <t>7、</t>
    </r>
    <r>
      <rPr>
        <sz val="15"/>
        <color indexed="63"/>
        <rFont val="Times New Roman"/>
        <family val="1"/>
      </rPr>
      <t>贯彻执行国家语言文字工作的方针政策，承担县语言文字工作委员会有关具体工作。</t>
    </r>
  </si>
  <si>
    <r>
      <t>8、</t>
    </r>
    <r>
      <rPr>
        <sz val="15"/>
        <color indexed="63"/>
        <rFont val="Times New Roman"/>
        <family val="1"/>
      </rPr>
      <t>负责组织实施全民健身计划，负责推进体育公共服务体系建设，负责公共体育设施建设指导和监督管理。</t>
    </r>
  </si>
  <si>
    <r>
      <t>9、</t>
    </r>
    <r>
      <rPr>
        <sz val="15"/>
        <color indexed="63"/>
        <rFont val="Times New Roman"/>
        <family val="1"/>
      </rPr>
      <t>负责指导全县竞技体育工作；指导体育竞赛，负责组织参加省级综合性运动会和承办综合性运动会；负责学校体育和业余训练工作。</t>
    </r>
  </si>
  <si>
    <t>10、负责统筹协调、业务指导、督促检查学校安全工作。</t>
  </si>
  <si>
    <r>
      <t>11、</t>
    </r>
    <r>
      <rPr>
        <sz val="15"/>
        <color indexed="63"/>
        <rFont val="Times New Roman"/>
        <family val="1"/>
      </rPr>
      <t>负责教育系统内的党建、纪检监察、信访和稳定工作。</t>
    </r>
  </si>
  <si>
    <r>
      <t>12、</t>
    </r>
    <r>
      <rPr>
        <sz val="15"/>
        <color indexed="63"/>
        <rFont val="Times New Roman"/>
        <family val="1"/>
      </rPr>
      <t>负责全县学生资助工作。</t>
    </r>
  </si>
  <si>
    <r>
      <t>13、</t>
    </r>
    <r>
      <rPr>
        <sz val="15"/>
        <color indexed="63"/>
        <rFont val="Times New Roman"/>
        <family val="1"/>
      </rPr>
      <t>负责全县各级各类学校后勤组织协调、业务指导以及监督检查；负责协调涉教企业与学校后勤的关系。</t>
    </r>
  </si>
  <si>
    <r>
      <t>14、</t>
    </r>
    <r>
      <rPr>
        <sz val="15"/>
        <color indexed="63"/>
        <rFont val="Times New Roman"/>
        <family val="1"/>
      </rPr>
      <t>承担由县政府公布的有关行政许可事项。</t>
    </r>
  </si>
  <si>
    <t>15、承办县委、县政府交办的其他事项。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</si>
</sst>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0_);[Red]\(0.00\)"/>
    <numFmt numFmtId="182" formatCode="0.0_ 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 "/>
  </numFmts>
  <fonts count="5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name val="黑体"/>
      <family val="3"/>
    </font>
    <font>
      <b/>
      <sz val="11"/>
      <color indexed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color indexed="10"/>
      <name val="宋体"/>
      <family val="0"/>
    </font>
    <font>
      <sz val="15"/>
      <color indexed="8"/>
      <name val="Times New Roman"/>
      <family val="1"/>
    </font>
    <font>
      <sz val="15"/>
      <color indexed="63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color indexed="8"/>
      <name val="Courier New"/>
      <family val="3"/>
    </font>
    <font>
      <sz val="15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5"/>
      <color rgb="FF000000"/>
      <name val="Courier New"/>
      <family val="3"/>
    </font>
    <font>
      <sz val="15"/>
      <color rgb="FF000000"/>
      <name val="Times New Roman"/>
      <family val="1"/>
    </font>
    <font>
      <sz val="15"/>
      <color rgb="FF000000"/>
      <name val="方正小标宋简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5" fillId="15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" borderId="5" applyNumberFormat="0" applyAlignment="0" applyProtection="0"/>
    <xf numFmtId="0" fontId="48" fillId="1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" borderId="8" applyNumberFormat="0" applyAlignment="0" applyProtection="0"/>
    <xf numFmtId="0" fontId="54" fillId="23" borderId="5" applyNumberFormat="0" applyAlignment="0" applyProtection="0"/>
    <xf numFmtId="0" fontId="0" fillId="24" borderId="9" applyNumberFormat="0" applyFont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1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3" xfId="0" applyNumberFormat="1" applyFont="1" applyFill="1" applyBorder="1" applyAlignment="1" applyProtection="1">
      <alignment vertical="center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2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 applyProtection="1">
      <alignment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49" fontId="0" fillId="25" borderId="13" xfId="0" applyNumberFormat="1" applyFill="1" applyBorder="1" applyAlignment="1" applyProtection="1">
      <alignment vertical="center"/>
      <protection/>
    </xf>
    <xf numFmtId="49" fontId="0" fillId="25" borderId="10" xfId="0" applyNumberFormat="1" applyFill="1" applyBorder="1" applyAlignment="1" applyProtection="1">
      <alignment vertical="center"/>
      <protection/>
    </xf>
    <xf numFmtId="49" fontId="0" fillId="25" borderId="10" xfId="0" applyNumberFormat="1" applyFill="1" applyBorder="1" applyAlignment="1" applyProtection="1">
      <alignment horizontal="left" vertical="center" wrapText="1"/>
      <protection/>
    </xf>
    <xf numFmtId="49" fontId="0" fillId="25" borderId="10" xfId="0" applyNumberFormat="1" applyFont="1" applyFill="1" applyBorder="1" applyAlignment="1" applyProtection="1">
      <alignment horizontal="right" vertical="center" wrapText="1"/>
      <protection/>
    </xf>
    <xf numFmtId="49" fontId="0" fillId="25" borderId="10" xfId="0" applyNumberFormat="1" applyFont="1" applyFill="1" applyBorder="1" applyAlignment="1" applyProtection="1">
      <alignment horizontal="left" vertical="center" wrapText="1"/>
      <protection/>
    </xf>
    <xf numFmtId="49" fontId="0" fillId="26" borderId="10" xfId="0" applyNumberFormat="1" applyFont="1" applyFill="1" applyBorder="1" applyAlignment="1" applyProtection="1">
      <alignment horizontal="right" vertical="center" wrapText="1"/>
      <protection/>
    </xf>
    <xf numFmtId="0" fontId="12" fillId="26" borderId="0" xfId="43" applyFill="1" applyProtection="1">
      <alignment/>
      <protection locked="0"/>
    </xf>
    <xf numFmtId="0" fontId="0" fillId="0" borderId="10" xfId="0" applyNumberFormat="1" applyBorder="1" applyAlignment="1">
      <alignment/>
    </xf>
    <xf numFmtId="0" fontId="8" fillId="0" borderId="10" xfId="44" applyFont="1" applyFill="1" applyBorder="1" applyAlignment="1">
      <alignment horizontal="center" vertical="center" shrinkToFit="1"/>
      <protection/>
    </xf>
    <xf numFmtId="180" fontId="14" fillId="0" borderId="10" xfId="41" applyNumberFormat="1" applyFont="1" applyFill="1" applyBorder="1" applyAlignment="1" applyProtection="1">
      <alignment horizontal="left" vertical="center"/>
      <protection locked="0"/>
    </xf>
    <xf numFmtId="181" fontId="10" fillId="0" borderId="10" xfId="43" applyNumberFormat="1" applyFont="1" applyFill="1" applyBorder="1" applyAlignment="1" applyProtection="1">
      <alignment shrinkToFit="1"/>
      <protection locked="0"/>
    </xf>
    <xf numFmtId="181" fontId="14" fillId="0" borderId="10" xfId="43" applyNumberFormat="1" applyFont="1" applyFill="1" applyBorder="1" applyAlignment="1" applyProtection="1">
      <alignment shrinkToFit="1"/>
      <protection locked="0"/>
    </xf>
    <xf numFmtId="0" fontId="14" fillId="0" borderId="10" xfId="40" applyFont="1" applyFill="1" applyBorder="1" applyAlignment="1" applyProtection="1">
      <alignment horizontal="left" vertical="center" indent="1"/>
      <protection locked="0"/>
    </xf>
    <xf numFmtId="0" fontId="10" fillId="0" borderId="10" xfId="40" applyFont="1" applyFill="1" applyBorder="1" applyAlignment="1" applyProtection="1">
      <alignment horizontal="left" vertical="center" indent="1"/>
      <protection locked="0"/>
    </xf>
    <xf numFmtId="0" fontId="15" fillId="0" borderId="10" xfId="43" applyFont="1" applyFill="1" applyBorder="1" applyAlignment="1" applyProtection="1">
      <alignment horizontal="left" indent="2"/>
      <protection locked="0"/>
    </xf>
    <xf numFmtId="0" fontId="13" fillId="0" borderId="10" xfId="44" applyFont="1" applyBorder="1" applyAlignment="1">
      <alignment vertical="center" shrinkToFit="1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13" fillId="0" borderId="10" xfId="44" applyFont="1" applyBorder="1" applyAlignment="1">
      <alignment vertical="center"/>
      <protection/>
    </xf>
    <xf numFmtId="0" fontId="13" fillId="0" borderId="10" xfId="46" applyFont="1" applyBorder="1" applyAlignment="1">
      <alignment/>
      <protection/>
    </xf>
    <xf numFmtId="0" fontId="13" fillId="0" borderId="10" xfId="44" applyFont="1" applyFill="1" applyBorder="1" applyAlignment="1">
      <alignment vertical="center"/>
      <protection/>
    </xf>
    <xf numFmtId="0" fontId="17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shrinkToFit="1"/>
      <protection/>
    </xf>
    <xf numFmtId="0" fontId="17" fillId="0" borderId="10" xfId="44" applyFont="1" applyBorder="1" applyAlignment="1">
      <alignment horizontal="center" vertical="center" shrinkToFit="1"/>
      <protection/>
    </xf>
    <xf numFmtId="184" fontId="8" fillId="0" borderId="10" xfId="0" applyNumberFormat="1" applyFont="1" applyBorder="1" applyAlignment="1">
      <alignment horizontal="center" vertical="center"/>
    </xf>
    <xf numFmtId="49" fontId="0" fillId="25" borderId="13" xfId="0" applyNumberForma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189" fontId="0" fillId="0" borderId="10" xfId="0" applyNumberFormat="1" applyFont="1" applyBorder="1" applyAlignment="1">
      <alignment horizontal="center" vertical="center" shrinkToFit="1"/>
    </xf>
    <xf numFmtId="0" fontId="12" fillId="0" borderId="10" xfId="45" applyFont="1" applyBorder="1">
      <alignment/>
      <protection/>
    </xf>
    <xf numFmtId="180" fontId="15" fillId="0" borderId="10" xfId="42" applyNumberFormat="1" applyFont="1" applyBorder="1" applyAlignment="1">
      <alignment vertical="center" shrinkToFit="1"/>
      <protection/>
    </xf>
    <xf numFmtId="189" fontId="0" fillId="9" borderId="10" xfId="47" applyNumberFormat="1" applyFont="1" applyFill="1" applyBorder="1" applyAlignment="1" applyProtection="1">
      <alignment horizontal="center" vertical="center" shrinkToFit="1"/>
      <protection/>
    </xf>
    <xf numFmtId="189" fontId="0" fillId="25" borderId="10" xfId="47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5" borderId="12" xfId="0" applyNumberFormat="1" applyFont="1" applyFill="1" applyBorder="1" applyAlignment="1" applyProtection="1">
      <alignment vertical="center"/>
      <protection/>
    </xf>
    <xf numFmtId="0" fontId="55" fillId="0" borderId="11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21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9" borderId="19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2009年财政专项支出安排情况" xfId="40"/>
    <cellStyle name="常规 2_2013年部门预算安排情况表-数据" xfId="41"/>
    <cellStyle name="常规 2_2015年部门预算基本支出测算表" xfId="42"/>
    <cellStyle name="常规_2013年部门预算安排情况表-数据" xfId="43"/>
    <cellStyle name="常规_2015年部门预算安排情况－汇报" xfId="44"/>
    <cellStyle name="常规_2015年部门预算基本支出测算表" xfId="45"/>
    <cellStyle name="常规_2015年教科文股财政专户及代管资金、纳入预算安排情况及罚没" xfId="46"/>
    <cellStyle name="常规_副本2014年度预算单位一上报表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120</v>
      </c>
    </row>
    <row r="2" spans="1:20" ht="18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8"/>
      <c r="M2" s="28"/>
      <c r="N2" s="28"/>
      <c r="O2" s="28"/>
      <c r="P2" s="28"/>
      <c r="Q2" s="28"/>
      <c r="R2" s="28"/>
      <c r="S2" s="28"/>
      <c r="T2" s="28"/>
    </row>
    <row r="4" spans="1:11" ht="20.25" customHeight="1">
      <c r="A4" s="29" t="s">
        <v>1</v>
      </c>
      <c r="B4" s="129" t="s">
        <v>137</v>
      </c>
      <c r="C4" s="1"/>
      <c r="E4" s="38"/>
      <c r="F4" s="38"/>
      <c r="H4" s="144" t="s">
        <v>3</v>
      </c>
      <c r="I4" s="144"/>
      <c r="J4" s="144"/>
      <c r="K4" s="144"/>
    </row>
    <row r="5" spans="1:11" ht="20.25" customHeight="1">
      <c r="A5" s="145" t="s">
        <v>4</v>
      </c>
      <c r="B5" s="146"/>
      <c r="C5" s="145" t="s">
        <v>5</v>
      </c>
      <c r="D5" s="147"/>
      <c r="E5" s="147"/>
      <c r="F5" s="147"/>
      <c r="G5" s="147"/>
      <c r="H5" s="147"/>
      <c r="I5" s="147"/>
      <c r="J5" s="147"/>
      <c r="K5" s="147"/>
    </row>
    <row r="6" spans="1:12" ht="20.25" customHeight="1">
      <c r="A6" s="141" t="s">
        <v>6</v>
      </c>
      <c r="B6" s="141" t="s">
        <v>7</v>
      </c>
      <c r="C6" s="142" t="s">
        <v>6</v>
      </c>
      <c r="D6" s="140" t="s">
        <v>8</v>
      </c>
      <c r="E6" s="141"/>
      <c r="F6" s="141"/>
      <c r="G6" s="141"/>
      <c r="H6" s="141"/>
      <c r="I6" s="141"/>
      <c r="J6" s="141"/>
      <c r="K6" s="141"/>
      <c r="L6" s="1"/>
    </row>
    <row r="7" spans="1:11" ht="20.25" customHeight="1">
      <c r="A7" s="141"/>
      <c r="B7" s="141"/>
      <c r="C7" s="141"/>
      <c r="D7" s="137" t="s">
        <v>9</v>
      </c>
      <c r="E7" s="139" t="s">
        <v>10</v>
      </c>
      <c r="F7" s="137"/>
      <c r="G7" s="137" t="s">
        <v>11</v>
      </c>
      <c r="H7" s="137" t="s">
        <v>12</v>
      </c>
      <c r="I7" s="135" t="s">
        <v>13</v>
      </c>
      <c r="J7" s="135" t="s">
        <v>14</v>
      </c>
      <c r="K7" s="135" t="s">
        <v>15</v>
      </c>
    </row>
    <row r="8" spans="1:14" ht="36.75" customHeight="1">
      <c r="A8" s="141"/>
      <c r="B8" s="138"/>
      <c r="C8" s="141"/>
      <c r="D8" s="148"/>
      <c r="E8" s="67" t="s">
        <v>16</v>
      </c>
      <c r="F8" s="68" t="s">
        <v>17</v>
      </c>
      <c r="G8" s="138"/>
      <c r="H8" s="138"/>
      <c r="I8" s="136"/>
      <c r="J8" s="136"/>
      <c r="K8" s="136"/>
      <c r="N8" s="1"/>
    </row>
    <row r="9" spans="1:14" ht="22.5" customHeight="1">
      <c r="A9" s="32" t="s">
        <v>18</v>
      </c>
      <c r="B9" s="20">
        <v>66483</v>
      </c>
      <c r="C9" s="33" t="s">
        <v>19</v>
      </c>
      <c r="D9" s="86">
        <f>SUM(D10:D12)</f>
        <v>46492.50000000001</v>
      </c>
      <c r="E9" s="86">
        <f aca="true" t="shared" si="0" ref="E9:K9">SUM(E10:E12)</f>
        <v>46492.50000000001</v>
      </c>
      <c r="F9" s="86">
        <f t="shared" si="0"/>
        <v>46142.50000000001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1"/>
      <c r="N9" s="1"/>
    </row>
    <row r="10" spans="1:15" ht="21.75" customHeight="1">
      <c r="A10" s="34" t="s">
        <v>20</v>
      </c>
      <c r="B10" s="59">
        <v>2170</v>
      </c>
      <c r="C10" s="36" t="s">
        <v>21</v>
      </c>
      <c r="D10" s="86">
        <f aca="true" t="shared" si="1" ref="D10:D21">SUM(E10,G10,H10,I10,J10,K10)</f>
        <v>41486.4</v>
      </c>
      <c r="E10" s="20">
        <v>41486.4</v>
      </c>
      <c r="F10" s="20">
        <v>41136.4</v>
      </c>
      <c r="G10" s="20"/>
      <c r="H10" s="20"/>
      <c r="I10" s="20"/>
      <c r="J10" s="20"/>
      <c r="K10" s="20"/>
      <c r="L10" s="1"/>
      <c r="M10" s="1"/>
      <c r="O10" s="1"/>
    </row>
    <row r="11" spans="1:15" ht="21.75" customHeight="1">
      <c r="A11" s="34" t="s">
        <v>22</v>
      </c>
      <c r="B11" s="20">
        <v>1611</v>
      </c>
      <c r="C11" s="33" t="s">
        <v>23</v>
      </c>
      <c r="D11" s="86">
        <f t="shared" si="1"/>
        <v>1080.8</v>
      </c>
      <c r="E11" s="20">
        <v>1080.8</v>
      </c>
      <c r="F11" s="20">
        <v>1080.8000000000002</v>
      </c>
      <c r="G11" s="20"/>
      <c r="H11" s="20"/>
      <c r="I11" s="20"/>
      <c r="J11" s="20"/>
      <c r="K11" s="20"/>
      <c r="L11" s="38"/>
      <c r="M11" s="1"/>
      <c r="N11" s="1"/>
      <c r="O11" s="1"/>
    </row>
    <row r="12" spans="1:14" ht="21.75" customHeight="1">
      <c r="A12" s="34" t="s">
        <v>24</v>
      </c>
      <c r="B12" s="61"/>
      <c r="C12" s="36" t="s">
        <v>25</v>
      </c>
      <c r="D12" s="86">
        <f t="shared" si="1"/>
        <v>3925.3</v>
      </c>
      <c r="E12" s="20">
        <v>3925.3</v>
      </c>
      <c r="F12" s="20">
        <v>3925.3</v>
      </c>
      <c r="G12" s="20"/>
      <c r="H12" s="20"/>
      <c r="I12" s="20"/>
      <c r="J12" s="20"/>
      <c r="K12" s="20"/>
      <c r="L12" s="1"/>
      <c r="M12" s="1"/>
      <c r="N12" s="1"/>
    </row>
    <row r="13" spans="1:15" ht="21.75" customHeight="1">
      <c r="A13" s="34" t="s">
        <v>26</v>
      </c>
      <c r="B13" s="20"/>
      <c r="C13" s="36" t="s">
        <v>27</v>
      </c>
      <c r="D13" s="86">
        <f>SUM(D14:D20)</f>
        <v>29851.5</v>
      </c>
      <c r="E13" s="86">
        <f aca="true" t="shared" si="2" ref="E13:K13">SUM(E14:E20)</f>
        <v>23771.5</v>
      </c>
      <c r="F13" s="86">
        <f t="shared" si="2"/>
        <v>20340.5</v>
      </c>
      <c r="G13" s="86">
        <f t="shared" si="2"/>
        <v>0</v>
      </c>
      <c r="H13" s="86">
        <f t="shared" si="2"/>
        <v>6080</v>
      </c>
      <c r="I13" s="86">
        <f t="shared" si="2"/>
        <v>0</v>
      </c>
      <c r="J13" s="86">
        <f t="shared" si="2"/>
        <v>0</v>
      </c>
      <c r="K13" s="86">
        <f t="shared" si="2"/>
        <v>0</v>
      </c>
      <c r="L13" s="1"/>
      <c r="M13" s="1"/>
      <c r="N13" s="1"/>
      <c r="O13" s="1"/>
    </row>
    <row r="14" spans="1:15" ht="21.75" customHeight="1">
      <c r="A14" s="62" t="s">
        <v>28</v>
      </c>
      <c r="B14" s="63"/>
      <c r="C14" s="36" t="s">
        <v>29</v>
      </c>
      <c r="D14" s="86">
        <f t="shared" si="1"/>
        <v>26891.5</v>
      </c>
      <c r="E14" s="20">
        <v>20811.5</v>
      </c>
      <c r="F14" s="14">
        <v>18991.5</v>
      </c>
      <c r="G14" s="20"/>
      <c r="H14" s="20">
        <v>6080</v>
      </c>
      <c r="I14" s="20"/>
      <c r="J14" s="20"/>
      <c r="K14" s="20"/>
      <c r="L14" s="38"/>
      <c r="M14" s="1"/>
      <c r="N14" s="1"/>
      <c r="O14" s="1"/>
    </row>
    <row r="15" spans="1:18" ht="21.75" customHeight="1">
      <c r="A15" s="62" t="s">
        <v>30</v>
      </c>
      <c r="B15" s="63">
        <v>6080</v>
      </c>
      <c r="C15" s="33" t="s">
        <v>31</v>
      </c>
      <c r="D15" s="86">
        <f t="shared" si="1"/>
        <v>1611</v>
      </c>
      <c r="E15" s="20">
        <v>1611</v>
      </c>
      <c r="F15" s="14"/>
      <c r="G15" s="20"/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</row>
    <row r="16" spans="1:18" ht="21.75" customHeight="1">
      <c r="A16" s="64" t="s">
        <v>33</v>
      </c>
      <c r="B16" s="20"/>
      <c r="C16" s="33" t="s">
        <v>34</v>
      </c>
      <c r="D16" s="86">
        <f t="shared" si="1"/>
        <v>1349</v>
      </c>
      <c r="E16" s="20">
        <v>1349</v>
      </c>
      <c r="F16" s="14">
        <v>1349</v>
      </c>
      <c r="G16" s="20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</row>
    <row r="17" spans="1:19" ht="21.75" customHeight="1">
      <c r="A17" s="64" t="s">
        <v>35</v>
      </c>
      <c r="B17" s="61"/>
      <c r="C17" s="36" t="s">
        <v>36</v>
      </c>
      <c r="D17" s="86">
        <f t="shared" si="1"/>
        <v>0</v>
      </c>
      <c r="E17" s="20"/>
      <c r="F17" s="14"/>
      <c r="G17" s="20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4" t="s">
        <v>37</v>
      </c>
      <c r="B18" s="20"/>
      <c r="C18" s="36" t="s">
        <v>38</v>
      </c>
      <c r="D18" s="86">
        <f t="shared" si="1"/>
        <v>0</v>
      </c>
      <c r="E18" s="20"/>
      <c r="F18" s="14"/>
      <c r="G18" s="20"/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2"/>
      <c r="B19" s="37"/>
      <c r="C19" s="36" t="s">
        <v>39</v>
      </c>
      <c r="D19" s="86">
        <f t="shared" si="1"/>
        <v>0</v>
      </c>
      <c r="E19" s="20"/>
      <c r="F19" s="14"/>
      <c r="G19" s="20"/>
      <c r="H19" s="20"/>
      <c r="I19" s="20"/>
      <c r="J19" s="20"/>
      <c r="K19" s="20"/>
      <c r="L19" s="1"/>
      <c r="M19" s="1"/>
      <c r="N19" s="1"/>
      <c r="O19" s="1"/>
      <c r="P19" s="1"/>
      <c r="Q19" s="1"/>
      <c r="R19" s="1"/>
    </row>
    <row r="20" spans="1:18" ht="21.75" customHeight="1">
      <c r="A20" s="32"/>
      <c r="B20" s="63"/>
      <c r="C20" s="36" t="s">
        <v>40</v>
      </c>
      <c r="D20" s="86">
        <f t="shared" si="1"/>
        <v>0</v>
      </c>
      <c r="E20" s="20"/>
      <c r="F20" s="14"/>
      <c r="G20" s="20"/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4"/>
      <c r="B21" s="41"/>
      <c r="C21" s="42"/>
      <c r="D21" s="86">
        <f t="shared" si="1"/>
        <v>0</v>
      </c>
      <c r="E21" s="42"/>
      <c r="F21" s="42"/>
      <c r="G21" s="4"/>
      <c r="H21" s="4"/>
      <c r="I21" s="4"/>
      <c r="J21" s="4"/>
      <c r="K21" s="4"/>
    </row>
    <row r="22" spans="1:17" ht="21.75" customHeight="1">
      <c r="A22" s="32" t="s">
        <v>41</v>
      </c>
      <c r="B22" s="86">
        <f>SUM(B9:B20)</f>
        <v>76344</v>
      </c>
      <c r="C22" s="33" t="s">
        <v>42</v>
      </c>
      <c r="D22" s="86">
        <f>SUM(D9,D13)</f>
        <v>76344</v>
      </c>
      <c r="E22" s="86">
        <f aca="true" t="shared" si="3" ref="E22:K22">SUM(E9,E13)</f>
        <v>70264</v>
      </c>
      <c r="F22" s="86">
        <f t="shared" si="3"/>
        <v>66483</v>
      </c>
      <c r="G22" s="86">
        <f t="shared" si="3"/>
        <v>0</v>
      </c>
      <c r="H22" s="86">
        <f t="shared" si="3"/>
        <v>6080</v>
      </c>
      <c r="I22" s="86">
        <f t="shared" si="3"/>
        <v>0</v>
      </c>
      <c r="J22" s="86">
        <f t="shared" si="3"/>
        <v>0</v>
      </c>
      <c r="K22" s="86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D6:K6"/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zoomScalePageLayoutView="0" workbookViewId="0" topLeftCell="A1">
      <selection activeCell="B6" sqref="B6:B20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52" t="s">
        <v>106</v>
      </c>
      <c r="B2" s="152"/>
    </row>
    <row r="3" ht="18.75" customHeight="1">
      <c r="A3" s="2"/>
    </row>
    <row r="4" spans="1:2" ht="28.5" customHeight="1">
      <c r="A4" s="5" t="s">
        <v>107</v>
      </c>
      <c r="B4" s="118" t="s">
        <v>137</v>
      </c>
    </row>
    <row r="5" spans="1:2" ht="70.5" customHeight="1">
      <c r="A5" s="133" t="s">
        <v>108</v>
      </c>
      <c r="B5" s="134" t="s">
        <v>270</v>
      </c>
    </row>
    <row r="6" spans="1:2" ht="86.25" customHeight="1">
      <c r="A6" s="158" t="s">
        <v>109</v>
      </c>
      <c r="B6" s="130" t="s">
        <v>315</v>
      </c>
    </row>
    <row r="7" spans="1:2" ht="82.5" customHeight="1">
      <c r="A7" s="191"/>
      <c r="B7" s="131" t="s">
        <v>316</v>
      </c>
    </row>
    <row r="8" spans="1:2" ht="24.75" customHeight="1">
      <c r="A8" s="191"/>
      <c r="B8" s="131" t="s">
        <v>317</v>
      </c>
    </row>
    <row r="9" spans="1:2" ht="43.5" customHeight="1">
      <c r="A9" s="191"/>
      <c r="B9" s="131" t="s">
        <v>318</v>
      </c>
    </row>
    <row r="10" spans="1:2" ht="61.5" customHeight="1">
      <c r="A10" s="191"/>
      <c r="B10" s="131" t="s">
        <v>319</v>
      </c>
    </row>
    <row r="11" spans="1:2" ht="28.5" customHeight="1">
      <c r="A11" s="191"/>
      <c r="B11" s="131" t="s">
        <v>320</v>
      </c>
    </row>
    <row r="12" spans="1:2" ht="40.5" customHeight="1">
      <c r="A12" s="191"/>
      <c r="B12" s="131" t="s">
        <v>321</v>
      </c>
    </row>
    <row r="13" spans="1:2" ht="42" customHeight="1">
      <c r="A13" s="191"/>
      <c r="B13" s="131" t="s">
        <v>322</v>
      </c>
    </row>
    <row r="14" spans="1:2" ht="43.5" customHeight="1">
      <c r="A14" s="191"/>
      <c r="B14" s="131" t="s">
        <v>323</v>
      </c>
    </row>
    <row r="15" spans="1:2" ht="21" customHeight="1">
      <c r="A15" s="191"/>
      <c r="B15" s="131" t="s">
        <v>324</v>
      </c>
    </row>
    <row r="16" spans="1:2" ht="25.5" customHeight="1">
      <c r="A16" s="191"/>
      <c r="B16" s="131" t="s">
        <v>325</v>
      </c>
    </row>
    <row r="17" spans="1:2" ht="28.5" customHeight="1">
      <c r="A17" s="191"/>
      <c r="B17" s="131" t="s">
        <v>326</v>
      </c>
    </row>
    <row r="18" spans="1:2" ht="44.25" customHeight="1">
      <c r="A18" s="191"/>
      <c r="B18" s="131" t="s">
        <v>327</v>
      </c>
    </row>
    <row r="19" spans="1:2" ht="24" customHeight="1">
      <c r="A19" s="191"/>
      <c r="B19" s="131" t="s">
        <v>328</v>
      </c>
    </row>
    <row r="20" spans="1:2" ht="24" customHeight="1">
      <c r="A20" s="157"/>
      <c r="B20" s="132" t="s">
        <v>329</v>
      </c>
    </row>
  </sheetData>
  <sheetProtection formatCells="0" formatColumns="0" formatRows="0"/>
  <mergeCells count="2">
    <mergeCell ref="A2:B2"/>
    <mergeCell ref="A6:A20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E8" sqref="E8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123</v>
      </c>
    </row>
    <row r="2" spans="1:5" ht="29.25" customHeight="1">
      <c r="A2" s="192" t="s">
        <v>128</v>
      </c>
      <c r="B2" s="192"/>
      <c r="C2" s="192"/>
      <c r="D2" s="192"/>
      <c r="E2" s="192"/>
    </row>
    <row r="3" spans="1:4" ht="19.5" customHeight="1">
      <c r="A3" s="2"/>
      <c r="B3" s="21"/>
      <c r="C3" s="2"/>
      <c r="D3" s="2"/>
    </row>
    <row r="4" spans="1:5" ht="29.25" customHeight="1">
      <c r="A4" s="127" t="s">
        <v>313</v>
      </c>
      <c r="B4" s="69"/>
      <c r="C4" s="70"/>
      <c r="D4" s="2"/>
      <c r="E4" s="27" t="s">
        <v>119</v>
      </c>
    </row>
    <row r="5" spans="1:5" s="71" customFormat="1" ht="33.75" customHeight="1">
      <c r="A5" s="52" t="s">
        <v>115</v>
      </c>
      <c r="B5" s="53" t="s">
        <v>110</v>
      </c>
      <c r="C5" s="53" t="s">
        <v>111</v>
      </c>
      <c r="D5" s="52" t="s">
        <v>112</v>
      </c>
      <c r="E5" s="52" t="s">
        <v>124</v>
      </c>
    </row>
    <row r="6" spans="1:5" ht="43.5" customHeight="1">
      <c r="A6" s="57" t="s">
        <v>113</v>
      </c>
      <c r="B6" s="6"/>
      <c r="C6" s="6"/>
      <c r="D6" s="84" t="e">
        <f>(B6-C6)/C6*100</f>
        <v>#DIV/0!</v>
      </c>
      <c r="E6" s="72"/>
    </row>
    <row r="7" spans="1:5" ht="43.5" customHeight="1">
      <c r="A7" s="73" t="s">
        <v>114</v>
      </c>
      <c r="B7" s="6">
        <v>118.7</v>
      </c>
      <c r="C7" s="6">
        <v>118.7</v>
      </c>
      <c r="D7" s="84">
        <f>(B7-C7)/C7*100</f>
        <v>0</v>
      </c>
      <c r="E7" s="128" t="s">
        <v>314</v>
      </c>
    </row>
    <row r="8" spans="1:5" ht="43.5" customHeight="1">
      <c r="A8" s="75" t="s">
        <v>116</v>
      </c>
      <c r="B8" s="6">
        <v>27.2</v>
      </c>
      <c r="C8" s="6">
        <v>27.2</v>
      </c>
      <c r="D8" s="84">
        <f>(B8-C8)/C8*100</f>
        <v>0</v>
      </c>
      <c r="E8" s="128" t="s">
        <v>314</v>
      </c>
    </row>
    <row r="9" spans="1:5" ht="43.5" customHeight="1">
      <c r="A9" s="75" t="s">
        <v>117</v>
      </c>
      <c r="B9" s="6"/>
      <c r="C9" s="6"/>
      <c r="D9" s="84" t="e">
        <f>(B9-C9)/C9*100</f>
        <v>#DIV/0!</v>
      </c>
      <c r="E9" s="74"/>
    </row>
    <row r="10" spans="1:5" ht="43.5" customHeight="1">
      <c r="A10" s="77" t="s">
        <v>16</v>
      </c>
      <c r="B10" s="85">
        <f>SUM(B6:B9)</f>
        <v>145.9</v>
      </c>
      <c r="C10" s="85">
        <f>SUM(C6:C9)</f>
        <v>145.9</v>
      </c>
      <c r="D10" s="84">
        <f>(B10-C10)/C10*100</f>
        <v>0</v>
      </c>
      <c r="E10" s="78"/>
    </row>
    <row r="11" spans="1:5" ht="43.5" customHeight="1">
      <c r="A11" s="75" t="s">
        <v>122</v>
      </c>
      <c r="B11" s="194"/>
      <c r="C11" s="195"/>
      <c r="D11" s="195"/>
      <c r="E11" s="196"/>
    </row>
    <row r="12" spans="1:5" ht="43.5" customHeight="1">
      <c r="A12" s="193" t="s">
        <v>118</v>
      </c>
      <c r="B12" s="193"/>
      <c r="C12" s="193"/>
      <c r="D12" s="193"/>
      <c r="E12" s="193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E27" sqref="E27"/>
    </sheetView>
  </sheetViews>
  <sheetFormatPr defaultColWidth="9.16015625" defaultRowHeight="11.25"/>
  <cols>
    <col min="1" max="1" width="29.5" style="0" customWidth="1"/>
    <col min="2" max="2" width="31.33203125" style="0" customWidth="1"/>
    <col min="3" max="4" width="17" style="0" customWidth="1"/>
    <col min="5" max="5" width="19.5" style="0" customWidth="1"/>
    <col min="6" max="6" width="16.66015625" style="0" customWidth="1"/>
  </cols>
  <sheetData>
    <row r="1" ht="16.5" customHeight="1">
      <c r="A1" s="1" t="s">
        <v>123</v>
      </c>
    </row>
    <row r="2" spans="1:7" ht="29.25" customHeight="1">
      <c r="A2" s="197"/>
      <c r="B2" s="197"/>
      <c r="C2" s="197"/>
      <c r="D2" s="197"/>
      <c r="E2" s="197"/>
      <c r="F2" s="197"/>
      <c r="G2" s="197"/>
    </row>
    <row r="3" spans="1:7" ht="30.75" customHeight="1">
      <c r="A3" s="119" t="s">
        <v>271</v>
      </c>
      <c r="B3" s="119" t="s">
        <v>272</v>
      </c>
      <c r="C3" s="120" t="s">
        <v>16</v>
      </c>
      <c r="D3" s="120" t="s">
        <v>273</v>
      </c>
      <c r="E3" s="120" t="s">
        <v>274</v>
      </c>
      <c r="F3" s="120" t="s">
        <v>275</v>
      </c>
      <c r="G3" s="120" t="s">
        <v>276</v>
      </c>
    </row>
    <row r="4" spans="1:7" ht="30.75" customHeight="1">
      <c r="A4" s="6"/>
      <c r="B4" s="121" t="s">
        <v>277</v>
      </c>
      <c r="C4" s="122">
        <f>SUM(C5:C39)</f>
        <v>145.9</v>
      </c>
      <c r="D4" s="122">
        <f>SUM(D5:D39)</f>
        <v>118.7</v>
      </c>
      <c r="E4" s="122">
        <f>SUM(E5:E39)</f>
        <v>0</v>
      </c>
      <c r="F4" s="122">
        <f>SUM(F5:F39)</f>
        <v>27.2</v>
      </c>
      <c r="G4" s="122">
        <f>SUM(G5:G39)</f>
        <v>0</v>
      </c>
    </row>
    <row r="5" spans="1:7" s="71" customFormat="1" ht="30.75" customHeight="1">
      <c r="A5" s="123">
        <v>133001</v>
      </c>
      <c r="B5" s="124" t="s">
        <v>278</v>
      </c>
      <c r="C5" s="125">
        <f aca="true" t="shared" si="0" ref="C5:C39">SUM(D5:G5)</f>
        <v>12.5</v>
      </c>
      <c r="D5" s="126">
        <v>7.5</v>
      </c>
      <c r="E5" s="126"/>
      <c r="F5" s="126">
        <v>5</v>
      </c>
      <c r="G5" s="126"/>
    </row>
    <row r="6" spans="1:7" ht="30.75" customHeight="1">
      <c r="A6" s="123">
        <v>133002</v>
      </c>
      <c r="B6" s="124" t="s">
        <v>279</v>
      </c>
      <c r="C6" s="125">
        <f t="shared" si="0"/>
        <v>3</v>
      </c>
      <c r="D6" s="126">
        <v>3</v>
      </c>
      <c r="E6" s="126"/>
      <c r="F6" s="126"/>
      <c r="G6" s="126"/>
    </row>
    <row r="7" spans="1:7" ht="30.75" customHeight="1">
      <c r="A7" s="123">
        <v>133003</v>
      </c>
      <c r="B7" s="124" t="s">
        <v>280</v>
      </c>
      <c r="C7" s="125">
        <f t="shared" si="0"/>
        <v>5.5</v>
      </c>
      <c r="D7" s="126">
        <v>2</v>
      </c>
      <c r="E7" s="126"/>
      <c r="F7" s="126">
        <v>3.5</v>
      </c>
      <c r="G7" s="126"/>
    </row>
    <row r="8" spans="1:7" ht="30.75" customHeight="1">
      <c r="A8" s="123">
        <v>133004</v>
      </c>
      <c r="B8" s="124" t="s">
        <v>281</v>
      </c>
      <c r="C8" s="125">
        <f t="shared" si="0"/>
        <v>6</v>
      </c>
      <c r="D8" s="126">
        <v>2</v>
      </c>
      <c r="E8" s="126"/>
      <c r="F8" s="126">
        <v>4</v>
      </c>
      <c r="G8" s="126"/>
    </row>
    <row r="9" spans="1:7" ht="30.75" customHeight="1">
      <c r="A9" s="123">
        <v>133005</v>
      </c>
      <c r="B9" s="124" t="s">
        <v>282</v>
      </c>
      <c r="C9" s="125">
        <f t="shared" si="0"/>
        <v>2</v>
      </c>
      <c r="D9" s="126">
        <v>2</v>
      </c>
      <c r="E9" s="126"/>
      <c r="F9" s="126"/>
      <c r="G9" s="126"/>
    </row>
    <row r="10" spans="1:7" ht="30.75" customHeight="1">
      <c r="A10" s="123">
        <v>133006</v>
      </c>
      <c r="B10" s="124" t="s">
        <v>283</v>
      </c>
      <c r="C10" s="125">
        <f t="shared" si="0"/>
        <v>0.5</v>
      </c>
      <c r="D10" s="126">
        <v>0.5</v>
      </c>
      <c r="E10" s="126"/>
      <c r="F10" s="126"/>
      <c r="G10" s="126"/>
    </row>
    <row r="11" spans="1:7" ht="30.75" customHeight="1">
      <c r="A11" s="123">
        <v>133007</v>
      </c>
      <c r="B11" s="124" t="s">
        <v>284</v>
      </c>
      <c r="C11" s="125">
        <f t="shared" si="0"/>
        <v>0.5</v>
      </c>
      <c r="D11" s="126">
        <v>0.5</v>
      </c>
      <c r="E11" s="126"/>
      <c r="F11" s="126"/>
      <c r="G11" s="126"/>
    </row>
    <row r="12" spans="1:7" ht="30.75" customHeight="1">
      <c r="A12" s="123">
        <v>133008</v>
      </c>
      <c r="B12" s="124" t="s">
        <v>285</v>
      </c>
      <c r="C12" s="125">
        <f t="shared" si="0"/>
        <v>2</v>
      </c>
      <c r="D12" s="126">
        <v>2</v>
      </c>
      <c r="E12" s="126"/>
      <c r="F12" s="126"/>
      <c r="G12" s="126"/>
    </row>
    <row r="13" spans="1:7" ht="30.75" customHeight="1">
      <c r="A13" s="123">
        <v>133009</v>
      </c>
      <c r="B13" s="124" t="s">
        <v>286</v>
      </c>
      <c r="C13" s="125">
        <f t="shared" si="0"/>
        <v>5</v>
      </c>
      <c r="D13" s="126">
        <v>5</v>
      </c>
      <c r="E13" s="126"/>
      <c r="F13" s="126"/>
      <c r="G13" s="126"/>
    </row>
    <row r="14" spans="1:7" ht="30.75" customHeight="1">
      <c r="A14" s="123">
        <v>133010</v>
      </c>
      <c r="B14" s="124" t="s">
        <v>287</v>
      </c>
      <c r="C14" s="125">
        <f t="shared" si="0"/>
        <v>5</v>
      </c>
      <c r="D14" s="126">
        <v>5</v>
      </c>
      <c r="E14" s="126"/>
      <c r="F14" s="126"/>
      <c r="G14" s="126"/>
    </row>
    <row r="15" spans="1:7" ht="30.75" customHeight="1">
      <c r="A15" s="123">
        <v>133011</v>
      </c>
      <c r="B15" s="124" t="s">
        <v>288</v>
      </c>
      <c r="C15" s="125">
        <f t="shared" si="0"/>
        <v>10.7</v>
      </c>
      <c r="D15" s="126">
        <v>6</v>
      </c>
      <c r="E15" s="126"/>
      <c r="F15" s="126">
        <v>4.7</v>
      </c>
      <c r="G15" s="126"/>
    </row>
    <row r="16" spans="1:7" ht="30.75" customHeight="1">
      <c r="A16" s="123">
        <v>133012</v>
      </c>
      <c r="B16" s="124" t="s">
        <v>289</v>
      </c>
      <c r="C16" s="125">
        <f t="shared" si="0"/>
        <v>5</v>
      </c>
      <c r="D16" s="126">
        <v>5</v>
      </c>
      <c r="E16" s="126"/>
      <c r="F16" s="126"/>
      <c r="G16" s="126"/>
    </row>
    <row r="17" spans="1:7" ht="30.75" customHeight="1">
      <c r="A17" s="123">
        <v>133013</v>
      </c>
      <c r="B17" s="124" t="s">
        <v>290</v>
      </c>
      <c r="C17" s="125">
        <f t="shared" si="0"/>
        <v>3</v>
      </c>
      <c r="D17" s="126">
        <v>3</v>
      </c>
      <c r="E17" s="126"/>
      <c r="F17" s="126"/>
      <c r="G17" s="126"/>
    </row>
    <row r="18" spans="1:7" ht="30.75" customHeight="1">
      <c r="A18" s="123">
        <v>133014</v>
      </c>
      <c r="B18" s="124" t="s">
        <v>291</v>
      </c>
      <c r="C18" s="125">
        <f t="shared" si="0"/>
        <v>0.7</v>
      </c>
      <c r="D18" s="126">
        <v>0.7</v>
      </c>
      <c r="E18" s="126"/>
      <c r="F18" s="126"/>
      <c r="G18" s="126"/>
    </row>
    <row r="19" spans="1:7" ht="30.75" customHeight="1">
      <c r="A19" s="123">
        <v>133015001</v>
      </c>
      <c r="B19" s="124" t="s">
        <v>292</v>
      </c>
      <c r="C19" s="125">
        <f t="shared" si="0"/>
        <v>4</v>
      </c>
      <c r="D19" s="126">
        <v>4</v>
      </c>
      <c r="E19" s="126"/>
      <c r="F19" s="126"/>
      <c r="G19" s="126"/>
    </row>
    <row r="20" spans="1:7" ht="30.75" customHeight="1">
      <c r="A20" s="123">
        <v>133015002</v>
      </c>
      <c r="B20" s="124" t="s">
        <v>293</v>
      </c>
      <c r="C20" s="125">
        <f t="shared" si="0"/>
        <v>4</v>
      </c>
      <c r="D20" s="126">
        <v>4</v>
      </c>
      <c r="E20" s="126"/>
      <c r="F20" s="126"/>
      <c r="G20" s="126"/>
    </row>
    <row r="21" spans="1:7" ht="30.75" customHeight="1">
      <c r="A21" s="123">
        <v>133015003</v>
      </c>
      <c r="B21" s="124" t="s">
        <v>294</v>
      </c>
      <c r="C21" s="125">
        <f t="shared" si="0"/>
        <v>4</v>
      </c>
      <c r="D21" s="126">
        <v>4</v>
      </c>
      <c r="E21" s="126"/>
      <c r="F21" s="126"/>
      <c r="G21" s="126"/>
    </row>
    <row r="22" spans="1:7" ht="30.75" customHeight="1">
      <c r="A22" s="123">
        <v>133015004</v>
      </c>
      <c r="B22" s="124" t="s">
        <v>295</v>
      </c>
      <c r="C22" s="125">
        <f t="shared" si="0"/>
        <v>4</v>
      </c>
      <c r="D22" s="126">
        <v>4</v>
      </c>
      <c r="E22" s="126"/>
      <c r="F22" s="126"/>
      <c r="G22" s="126"/>
    </row>
    <row r="23" spans="1:7" ht="30.75" customHeight="1">
      <c r="A23" s="123">
        <v>133015005</v>
      </c>
      <c r="B23" s="124" t="s">
        <v>296</v>
      </c>
      <c r="C23" s="125">
        <f t="shared" si="0"/>
        <v>4</v>
      </c>
      <c r="D23" s="126">
        <v>4</v>
      </c>
      <c r="E23" s="126"/>
      <c r="F23" s="126"/>
      <c r="G23" s="126"/>
    </row>
    <row r="24" spans="1:7" ht="30.75" customHeight="1">
      <c r="A24" s="123">
        <v>133015006</v>
      </c>
      <c r="B24" s="124" t="s">
        <v>297</v>
      </c>
      <c r="C24" s="125">
        <f t="shared" si="0"/>
        <v>4</v>
      </c>
      <c r="D24" s="126">
        <v>4</v>
      </c>
      <c r="E24" s="126"/>
      <c r="F24" s="126"/>
      <c r="G24" s="126"/>
    </row>
    <row r="25" spans="1:7" ht="30.75" customHeight="1">
      <c r="A25" s="123">
        <v>133015007</v>
      </c>
      <c r="B25" s="124" t="s">
        <v>298</v>
      </c>
      <c r="C25" s="125">
        <f t="shared" si="0"/>
        <v>4</v>
      </c>
      <c r="D25" s="126">
        <v>4</v>
      </c>
      <c r="E25" s="126"/>
      <c r="F25" s="126"/>
      <c r="G25" s="126"/>
    </row>
    <row r="26" spans="1:7" ht="30.75" customHeight="1">
      <c r="A26" s="123">
        <v>133015008</v>
      </c>
      <c r="B26" s="124" t="s">
        <v>299</v>
      </c>
      <c r="C26" s="125">
        <f t="shared" si="0"/>
        <v>4</v>
      </c>
      <c r="D26" s="126">
        <v>4</v>
      </c>
      <c r="E26" s="126"/>
      <c r="F26" s="126"/>
      <c r="G26" s="126"/>
    </row>
    <row r="27" spans="1:7" ht="30.75" customHeight="1">
      <c r="A27" s="123">
        <v>133015009</v>
      </c>
      <c r="B27" s="124" t="s">
        <v>300</v>
      </c>
      <c r="C27" s="125">
        <f t="shared" si="0"/>
        <v>4</v>
      </c>
      <c r="D27" s="126">
        <v>4</v>
      </c>
      <c r="E27" s="126"/>
      <c r="F27" s="126"/>
      <c r="G27" s="126"/>
    </row>
    <row r="28" spans="1:7" ht="30.75" customHeight="1">
      <c r="A28" s="123">
        <v>133015010</v>
      </c>
      <c r="B28" s="124" t="s">
        <v>301</v>
      </c>
      <c r="C28" s="125">
        <f t="shared" si="0"/>
        <v>4</v>
      </c>
      <c r="D28" s="126">
        <v>4</v>
      </c>
      <c r="E28" s="126"/>
      <c r="F28" s="126"/>
      <c r="G28" s="126"/>
    </row>
    <row r="29" spans="1:7" ht="30.75" customHeight="1">
      <c r="A29" s="123">
        <v>133015011</v>
      </c>
      <c r="B29" s="124" t="s">
        <v>302</v>
      </c>
      <c r="C29" s="125">
        <f t="shared" si="0"/>
        <v>4</v>
      </c>
      <c r="D29" s="126">
        <v>4</v>
      </c>
      <c r="E29" s="126"/>
      <c r="F29" s="126"/>
      <c r="G29" s="126"/>
    </row>
    <row r="30" spans="1:7" ht="30.75" customHeight="1">
      <c r="A30" s="123">
        <v>133015012</v>
      </c>
      <c r="B30" s="124" t="s">
        <v>303</v>
      </c>
      <c r="C30" s="125">
        <f t="shared" si="0"/>
        <v>4</v>
      </c>
      <c r="D30" s="126">
        <v>4</v>
      </c>
      <c r="E30" s="126"/>
      <c r="F30" s="126"/>
      <c r="G30" s="126"/>
    </row>
    <row r="31" spans="1:7" ht="30.75" customHeight="1">
      <c r="A31" s="123">
        <v>133015013</v>
      </c>
      <c r="B31" s="124" t="s">
        <v>304</v>
      </c>
      <c r="C31" s="125">
        <f t="shared" si="0"/>
        <v>4</v>
      </c>
      <c r="D31" s="126">
        <v>4</v>
      </c>
      <c r="E31" s="126"/>
      <c r="F31" s="126"/>
      <c r="G31" s="126"/>
    </row>
    <row r="32" spans="1:7" ht="30.75" customHeight="1">
      <c r="A32" s="123">
        <v>133015015</v>
      </c>
      <c r="B32" s="124" t="s">
        <v>305</v>
      </c>
      <c r="C32" s="125">
        <f t="shared" si="0"/>
        <v>4</v>
      </c>
      <c r="D32" s="126">
        <v>4</v>
      </c>
      <c r="E32" s="126"/>
      <c r="F32" s="126"/>
      <c r="G32" s="126"/>
    </row>
    <row r="33" spans="1:7" ht="30.75" customHeight="1">
      <c r="A33" s="123">
        <v>133015016</v>
      </c>
      <c r="B33" s="124" t="s">
        <v>306</v>
      </c>
      <c r="C33" s="125">
        <f t="shared" si="0"/>
        <v>4</v>
      </c>
      <c r="D33" s="126">
        <v>4</v>
      </c>
      <c r="E33" s="126"/>
      <c r="F33" s="126"/>
      <c r="G33" s="126"/>
    </row>
    <row r="34" spans="1:7" ht="30.75" customHeight="1">
      <c r="A34" s="123">
        <v>133015017</v>
      </c>
      <c r="B34" s="124" t="s">
        <v>307</v>
      </c>
      <c r="C34" s="125">
        <f t="shared" si="0"/>
        <v>4</v>
      </c>
      <c r="D34" s="126">
        <v>4</v>
      </c>
      <c r="E34" s="126"/>
      <c r="F34" s="126"/>
      <c r="G34" s="126"/>
    </row>
    <row r="35" spans="1:7" ht="30.75" customHeight="1">
      <c r="A35" s="123">
        <v>133016</v>
      </c>
      <c r="B35" s="124" t="s">
        <v>308</v>
      </c>
      <c r="C35" s="125">
        <f t="shared" si="0"/>
        <v>10</v>
      </c>
      <c r="D35" s="126">
        <v>5</v>
      </c>
      <c r="E35" s="126"/>
      <c r="F35" s="126">
        <v>5</v>
      </c>
      <c r="G35" s="126"/>
    </row>
    <row r="36" spans="1:7" ht="30.75" customHeight="1">
      <c r="A36" s="123">
        <v>133017</v>
      </c>
      <c r="B36" s="124" t="s">
        <v>309</v>
      </c>
      <c r="C36" s="125">
        <f t="shared" si="0"/>
        <v>0.5</v>
      </c>
      <c r="D36" s="126">
        <v>0.5</v>
      </c>
      <c r="E36" s="126"/>
      <c r="F36" s="126"/>
      <c r="G36" s="126"/>
    </row>
    <row r="37" spans="1:7" ht="30.75" customHeight="1">
      <c r="A37" s="123">
        <v>133018</v>
      </c>
      <c r="B37" s="124" t="s">
        <v>310</v>
      </c>
      <c r="C37" s="125">
        <f t="shared" si="0"/>
        <v>3</v>
      </c>
      <c r="D37" s="126">
        <v>3</v>
      </c>
      <c r="E37" s="126"/>
      <c r="F37" s="126"/>
      <c r="G37" s="126"/>
    </row>
    <row r="38" spans="1:7" ht="30.75" customHeight="1">
      <c r="A38" s="123">
        <v>133020</v>
      </c>
      <c r="B38" s="124" t="s">
        <v>311</v>
      </c>
      <c r="C38" s="125">
        <f t="shared" si="0"/>
        <v>7</v>
      </c>
      <c r="D38" s="126">
        <v>2</v>
      </c>
      <c r="E38" s="126"/>
      <c r="F38" s="126">
        <v>5</v>
      </c>
      <c r="G38" s="126"/>
    </row>
    <row r="39" spans="1:7" ht="30.75" customHeight="1">
      <c r="A39" s="123">
        <v>133021</v>
      </c>
      <c r="B39" s="124" t="s">
        <v>312</v>
      </c>
      <c r="C39" s="125">
        <f t="shared" si="0"/>
        <v>0</v>
      </c>
      <c r="D39" s="126"/>
      <c r="E39" s="126"/>
      <c r="F39" s="126"/>
      <c r="G39" s="126"/>
    </row>
  </sheetData>
  <sheetProtection formatCells="0" formatColumns="0" formatRows="0"/>
  <mergeCells count="1">
    <mergeCell ref="A2:G2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33203125" defaultRowHeight="11.25"/>
  <sheetData>
    <row r="1" spans="1:5" ht="22.5">
      <c r="A1" s="192"/>
      <c r="B1" s="192"/>
      <c r="C1" s="192"/>
      <c r="D1" s="192"/>
      <c r="E1" s="192"/>
    </row>
    <row r="2" spans="1:4" ht="11.25">
      <c r="A2" s="2"/>
      <c r="B2" s="21"/>
      <c r="C2" s="2"/>
      <c r="D2" s="2"/>
    </row>
    <row r="3" spans="1:5" ht="11.25">
      <c r="A3" s="29"/>
      <c r="B3" s="69"/>
      <c r="C3" s="70"/>
      <c r="D3" s="2"/>
      <c r="E3" s="27"/>
    </row>
    <row r="4" spans="1:5" ht="11.25">
      <c r="A4" s="52"/>
      <c r="B4" s="53"/>
      <c r="C4" s="53"/>
      <c r="D4" s="52"/>
      <c r="E4" s="52"/>
    </row>
    <row r="5" spans="1:5" ht="11.25">
      <c r="A5" s="57"/>
      <c r="B5" s="6"/>
      <c r="C5" s="6"/>
      <c r="D5" s="84"/>
      <c r="E5" s="72"/>
    </row>
    <row r="6" spans="1:5" ht="11.25">
      <c r="A6" s="73"/>
      <c r="B6" s="6"/>
      <c r="C6" s="6"/>
      <c r="D6" s="84"/>
      <c r="E6" s="74"/>
    </row>
    <row r="7" spans="1:5" ht="11.25">
      <c r="A7" s="75"/>
      <c r="B7" s="6"/>
      <c r="C7" s="6"/>
      <c r="D7" s="84"/>
      <c r="E7" s="76"/>
    </row>
    <row r="8" spans="1:5" ht="11.25">
      <c r="A8" s="75"/>
      <c r="B8" s="6"/>
      <c r="C8" s="6"/>
      <c r="D8" s="84"/>
      <c r="E8" s="74"/>
    </row>
    <row r="9" spans="1:5" ht="11.25">
      <c r="A9" s="77"/>
      <c r="B9" s="85"/>
      <c r="C9" s="85"/>
      <c r="D9" s="84"/>
      <c r="E9" s="78"/>
    </row>
    <row r="10" spans="1:5" ht="11.25">
      <c r="A10" s="75"/>
      <c r="B10" s="194"/>
      <c r="C10" s="195"/>
      <c r="D10" s="195"/>
      <c r="E10" s="196"/>
    </row>
  </sheetData>
  <sheetProtection/>
  <mergeCells count="2">
    <mergeCell ref="A1:E1"/>
    <mergeCell ref="B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121</v>
      </c>
    </row>
    <row r="2" spans="1:11" ht="18.75" customHeight="1">
      <c r="A2" s="143" t="s">
        <v>43</v>
      </c>
      <c r="B2" s="143"/>
      <c r="C2" s="143"/>
      <c r="D2" s="28"/>
      <c r="E2" s="28"/>
      <c r="F2" s="28"/>
      <c r="G2" s="28"/>
      <c r="H2" s="28"/>
      <c r="I2" s="28"/>
      <c r="J2" s="28"/>
      <c r="K2" s="28"/>
    </row>
    <row r="4" spans="1:3" ht="20.25" customHeight="1">
      <c r="A4" s="29" t="s">
        <v>1</v>
      </c>
      <c r="B4" s="129" t="s">
        <v>137</v>
      </c>
      <c r="C4" s="31" t="s">
        <v>3</v>
      </c>
    </row>
    <row r="5" spans="1:3" ht="20.25" customHeight="1">
      <c r="A5" s="145" t="s">
        <v>4</v>
      </c>
      <c r="B5" s="146"/>
      <c r="C5" s="149" t="s">
        <v>44</v>
      </c>
    </row>
    <row r="6" spans="1:3" ht="20.25" customHeight="1">
      <c r="A6" s="141" t="s">
        <v>6</v>
      </c>
      <c r="B6" s="141" t="s">
        <v>7</v>
      </c>
      <c r="C6" s="149"/>
    </row>
    <row r="7" spans="1:3" ht="20.25" customHeight="1">
      <c r="A7" s="141"/>
      <c r="B7" s="141"/>
      <c r="C7" s="149"/>
    </row>
    <row r="8" spans="1:5" ht="36.75" customHeight="1">
      <c r="A8" s="141"/>
      <c r="B8" s="138"/>
      <c r="C8" s="149"/>
      <c r="E8" s="1"/>
    </row>
    <row r="9" spans="1:5" ht="22.5" customHeight="1">
      <c r="A9" s="32" t="s">
        <v>18</v>
      </c>
      <c r="B9" s="20">
        <v>66483</v>
      </c>
      <c r="C9" s="58"/>
      <c r="E9" s="1"/>
    </row>
    <row r="10" spans="1:6" ht="21.75" customHeight="1">
      <c r="A10" s="34" t="s">
        <v>20</v>
      </c>
      <c r="B10" s="59">
        <v>2170</v>
      </c>
      <c r="C10" s="58"/>
      <c r="D10" s="1"/>
      <c r="F10" s="1"/>
    </row>
    <row r="11" spans="1:6" ht="21.75" customHeight="1">
      <c r="A11" s="34" t="s">
        <v>22</v>
      </c>
      <c r="B11" s="20">
        <v>1611</v>
      </c>
      <c r="C11" s="91"/>
      <c r="D11" s="1"/>
      <c r="E11" s="1"/>
      <c r="F11" s="1"/>
    </row>
    <row r="12" spans="1:5" ht="21.75" customHeight="1">
      <c r="A12" s="34" t="s">
        <v>24</v>
      </c>
      <c r="B12" s="61"/>
      <c r="C12" s="58"/>
      <c r="D12" s="1"/>
      <c r="E12" s="1"/>
    </row>
    <row r="13" spans="1:6" ht="21.75" customHeight="1">
      <c r="A13" s="34" t="s">
        <v>26</v>
      </c>
      <c r="B13" s="20"/>
      <c r="C13" s="58"/>
      <c r="D13" s="1"/>
      <c r="E13" s="1"/>
      <c r="F13" s="1"/>
    </row>
    <row r="14" spans="1:6" ht="21.75" customHeight="1">
      <c r="A14" s="62" t="s">
        <v>28</v>
      </c>
      <c r="B14" s="63"/>
      <c r="C14" s="60"/>
      <c r="D14" s="1"/>
      <c r="E14" s="1"/>
      <c r="F14" s="1"/>
    </row>
    <row r="15" spans="1:9" ht="21.75" customHeight="1">
      <c r="A15" s="62" t="s">
        <v>30</v>
      </c>
      <c r="B15" s="63">
        <v>6080</v>
      </c>
      <c r="C15" s="58"/>
      <c r="D15" s="1"/>
      <c r="E15" s="1"/>
      <c r="F15" s="1"/>
      <c r="G15" s="1"/>
      <c r="H15" s="1"/>
      <c r="I15" s="1"/>
    </row>
    <row r="16" spans="1:9" ht="21.75" customHeight="1">
      <c r="A16" s="64" t="s">
        <v>33</v>
      </c>
      <c r="B16" s="20"/>
      <c r="C16" s="58"/>
      <c r="D16" s="1"/>
      <c r="E16" s="1"/>
      <c r="F16" s="1"/>
      <c r="G16" s="1"/>
      <c r="H16" s="1"/>
      <c r="I16" s="1"/>
    </row>
    <row r="17" spans="1:10" ht="21.75" customHeight="1">
      <c r="A17" s="64" t="s">
        <v>35</v>
      </c>
      <c r="B17" s="61"/>
      <c r="C17" s="58"/>
      <c r="D17" s="1"/>
      <c r="E17" s="1"/>
      <c r="F17" s="1"/>
      <c r="G17" s="1"/>
      <c r="H17" s="1"/>
      <c r="I17" s="1"/>
      <c r="J17" s="1"/>
    </row>
    <row r="18" spans="1:10" ht="21.75" customHeight="1">
      <c r="A18" s="64" t="s">
        <v>37</v>
      </c>
      <c r="B18" s="20"/>
      <c r="C18" s="58"/>
      <c r="D18" s="1"/>
      <c r="E18" s="1"/>
      <c r="F18" s="1"/>
      <c r="G18" s="1"/>
      <c r="H18" s="1"/>
      <c r="I18" s="1"/>
      <c r="J18" s="1"/>
    </row>
    <row r="19" spans="1:9" ht="21.75" customHeight="1">
      <c r="A19" s="64"/>
      <c r="B19" s="37"/>
      <c r="C19" s="58"/>
      <c r="D19" s="1"/>
      <c r="E19" s="1"/>
      <c r="F19" s="1"/>
      <c r="G19" s="1"/>
      <c r="H19" s="1"/>
      <c r="I19" s="1"/>
    </row>
    <row r="20" spans="1:9" ht="21.75" customHeight="1">
      <c r="A20" s="65"/>
      <c r="B20" s="66"/>
      <c r="C20" s="58"/>
      <c r="D20" s="1"/>
      <c r="E20" s="1"/>
      <c r="F20" s="1"/>
      <c r="G20" s="1"/>
      <c r="H20" s="1"/>
      <c r="I20" s="1"/>
    </row>
    <row r="21" spans="1:3" s="1" customFormat="1" ht="21.75" customHeight="1">
      <c r="A21" s="34"/>
      <c r="B21" s="41"/>
      <c r="C21" s="58"/>
    </row>
    <row r="22" spans="1:8" ht="21.75" customHeight="1">
      <c r="A22" s="32" t="s">
        <v>41</v>
      </c>
      <c r="B22" s="86">
        <f>SUM(B9:B19)</f>
        <v>76344</v>
      </c>
      <c r="C22" s="58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43" t="s">
        <v>46</v>
      </c>
      <c r="B2" s="143"/>
      <c r="C2" s="143"/>
      <c r="D2" s="143"/>
      <c r="E2" s="143"/>
      <c r="F2" s="143"/>
      <c r="G2" s="143"/>
      <c r="H2" s="143"/>
      <c r="I2" s="143"/>
      <c r="J2" s="28"/>
      <c r="K2" s="28"/>
      <c r="L2" s="28"/>
      <c r="M2" s="28"/>
      <c r="N2" s="28"/>
      <c r="O2" s="28"/>
      <c r="P2" s="28"/>
      <c r="Q2" s="28"/>
      <c r="R2" s="28"/>
    </row>
    <row r="4" spans="1:9" ht="20.25" customHeight="1">
      <c r="A4" s="29" t="s">
        <v>1</v>
      </c>
      <c r="B4" s="129" t="s">
        <v>137</v>
      </c>
      <c r="C4" s="38"/>
      <c r="D4" s="38"/>
      <c r="F4" s="144" t="s">
        <v>3</v>
      </c>
      <c r="G4" s="144"/>
      <c r="H4" s="144"/>
      <c r="I4" s="144"/>
    </row>
    <row r="5" spans="1:9" ht="24" customHeight="1">
      <c r="A5" s="145" t="s">
        <v>5</v>
      </c>
      <c r="B5" s="147"/>
      <c r="C5" s="147"/>
      <c r="D5" s="147"/>
      <c r="E5" s="147"/>
      <c r="F5" s="147"/>
      <c r="G5" s="147"/>
      <c r="H5" s="147"/>
      <c r="I5" s="147"/>
    </row>
    <row r="6" spans="1:10" ht="24" customHeight="1">
      <c r="A6" s="141" t="s">
        <v>6</v>
      </c>
      <c r="B6" s="140" t="s">
        <v>8</v>
      </c>
      <c r="C6" s="141"/>
      <c r="D6" s="141"/>
      <c r="E6" s="141"/>
      <c r="F6" s="141"/>
      <c r="G6" s="141"/>
      <c r="H6" s="141"/>
      <c r="I6" s="141"/>
      <c r="J6" s="1"/>
    </row>
    <row r="7" spans="1:9" ht="24" customHeight="1">
      <c r="A7" s="141"/>
      <c r="B7" s="141" t="s">
        <v>9</v>
      </c>
      <c r="C7" s="141" t="s">
        <v>10</v>
      </c>
      <c r="D7" s="141"/>
      <c r="E7" s="141" t="s">
        <v>11</v>
      </c>
      <c r="F7" s="141" t="s">
        <v>12</v>
      </c>
      <c r="G7" s="150" t="s">
        <v>13</v>
      </c>
      <c r="H7" s="150" t="s">
        <v>14</v>
      </c>
      <c r="I7" s="150" t="s">
        <v>15</v>
      </c>
    </row>
    <row r="8" spans="1:12" ht="24" customHeight="1">
      <c r="A8" s="141"/>
      <c r="B8" s="141"/>
      <c r="C8" s="56" t="s">
        <v>16</v>
      </c>
      <c r="D8" s="3" t="s">
        <v>47</v>
      </c>
      <c r="E8" s="141"/>
      <c r="F8" s="141"/>
      <c r="G8" s="151"/>
      <c r="H8" s="151"/>
      <c r="I8" s="151"/>
      <c r="L8" s="1"/>
    </row>
    <row r="9" spans="1:12" ht="24" customHeight="1">
      <c r="A9" s="42" t="s">
        <v>19</v>
      </c>
      <c r="B9" s="86">
        <f>SUM(C9,E9,F9,G9,H9,I9)</f>
        <v>46492.50000000001</v>
      </c>
      <c r="C9" s="86">
        <f>SUM(C10:C12)</f>
        <v>46492.50000000001</v>
      </c>
      <c r="D9" s="86">
        <f aca="true" t="shared" si="0" ref="D9:I9">SUM(D10:D12)</f>
        <v>46142.50000000001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1"/>
      <c r="L9" s="1"/>
    </row>
    <row r="10" spans="1:13" ht="24" customHeight="1">
      <c r="A10" s="42" t="s">
        <v>21</v>
      </c>
      <c r="B10" s="86">
        <f aca="true" t="shared" si="1" ref="B10:B20">SUM(C10,E10,F10,G10,H10,I10)</f>
        <v>41486.4</v>
      </c>
      <c r="C10" s="20">
        <v>41486.4</v>
      </c>
      <c r="D10" s="20">
        <v>41136.4</v>
      </c>
      <c r="E10" s="20"/>
      <c r="F10" s="20"/>
      <c r="G10" s="20"/>
      <c r="H10" s="20"/>
      <c r="I10" s="20"/>
      <c r="J10" s="1"/>
      <c r="K10" s="1"/>
      <c r="M10" s="1"/>
    </row>
    <row r="11" spans="1:13" ht="24" customHeight="1">
      <c r="A11" s="42" t="s">
        <v>23</v>
      </c>
      <c r="B11" s="86">
        <f t="shared" si="1"/>
        <v>1080.8</v>
      </c>
      <c r="C11" s="20">
        <v>1080.8</v>
      </c>
      <c r="D11" s="20">
        <v>1080.8000000000002</v>
      </c>
      <c r="E11" s="20"/>
      <c r="F11" s="20"/>
      <c r="G11" s="20"/>
      <c r="H11" s="20"/>
      <c r="I11" s="20"/>
      <c r="J11" s="38"/>
      <c r="K11" s="1"/>
      <c r="L11" s="1"/>
      <c r="M11" s="1"/>
    </row>
    <row r="12" spans="1:12" ht="24" customHeight="1">
      <c r="A12" s="42" t="s">
        <v>25</v>
      </c>
      <c r="B12" s="86">
        <f t="shared" si="1"/>
        <v>3925.3</v>
      </c>
      <c r="C12" s="20">
        <v>3925.3</v>
      </c>
      <c r="D12" s="20">
        <v>3925.3</v>
      </c>
      <c r="E12" s="20"/>
      <c r="F12" s="20"/>
      <c r="G12" s="20"/>
      <c r="H12" s="20"/>
      <c r="I12" s="20"/>
      <c r="J12" s="1"/>
      <c r="K12" s="1"/>
      <c r="L12" s="1"/>
    </row>
    <row r="13" spans="1:13" ht="24" customHeight="1">
      <c r="A13" s="42" t="s">
        <v>27</v>
      </c>
      <c r="B13" s="86">
        <f t="shared" si="1"/>
        <v>29851.5</v>
      </c>
      <c r="C13" s="20">
        <f>SUM(C14:C20)</f>
        <v>23771.5</v>
      </c>
      <c r="D13" s="20">
        <f aca="true" t="shared" si="2" ref="D13:I13">SUM(D14:D20)</f>
        <v>20340.5</v>
      </c>
      <c r="E13" s="20">
        <f t="shared" si="2"/>
        <v>0</v>
      </c>
      <c r="F13" s="20">
        <f t="shared" si="2"/>
        <v>6080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1"/>
      <c r="K13" s="1"/>
      <c r="L13" s="1"/>
      <c r="M13" s="1"/>
    </row>
    <row r="14" spans="1:13" ht="24" customHeight="1">
      <c r="A14" s="42" t="s">
        <v>29</v>
      </c>
      <c r="B14" s="86">
        <f t="shared" si="1"/>
        <v>26891.5</v>
      </c>
      <c r="C14" s="20">
        <v>20811.5</v>
      </c>
      <c r="D14" s="14">
        <v>18991.5</v>
      </c>
      <c r="E14" s="20"/>
      <c r="F14" s="20">
        <v>6080</v>
      </c>
      <c r="G14" s="20"/>
      <c r="H14" s="20"/>
      <c r="I14" s="20"/>
      <c r="J14" s="38"/>
      <c r="K14" s="1"/>
      <c r="L14" s="1"/>
      <c r="M14" s="1"/>
    </row>
    <row r="15" spans="1:16" ht="24" customHeight="1">
      <c r="A15" s="42" t="s">
        <v>31</v>
      </c>
      <c r="B15" s="86">
        <f t="shared" si="1"/>
        <v>1611</v>
      </c>
      <c r="C15" s="20">
        <v>1611</v>
      </c>
      <c r="D15" s="14"/>
      <c r="E15" s="20"/>
      <c r="F15" s="20"/>
      <c r="G15" s="20"/>
      <c r="H15" s="20"/>
      <c r="I15" s="20"/>
      <c r="J15" s="1"/>
      <c r="K15" s="1"/>
      <c r="L15" s="1"/>
      <c r="M15" s="1"/>
      <c r="N15" s="1"/>
      <c r="O15" s="1"/>
      <c r="P15" s="1"/>
    </row>
    <row r="16" spans="1:16" ht="24" customHeight="1">
      <c r="A16" s="42" t="s">
        <v>34</v>
      </c>
      <c r="B16" s="86">
        <f t="shared" si="1"/>
        <v>1349</v>
      </c>
      <c r="C16" s="20">
        <v>1349</v>
      </c>
      <c r="D16" s="14">
        <v>1349</v>
      </c>
      <c r="E16" s="20"/>
      <c r="F16" s="20"/>
      <c r="G16" s="20"/>
      <c r="H16" s="20"/>
      <c r="I16" s="20"/>
      <c r="J16" s="1"/>
      <c r="K16" s="1"/>
      <c r="L16" s="1"/>
      <c r="M16" s="1"/>
      <c r="N16" s="1"/>
      <c r="O16" s="1"/>
      <c r="P16" s="1"/>
    </row>
    <row r="17" spans="1:17" ht="24" customHeight="1">
      <c r="A17" s="42" t="s">
        <v>36</v>
      </c>
      <c r="B17" s="86">
        <f t="shared" si="1"/>
        <v>0</v>
      </c>
      <c r="C17" s="20"/>
      <c r="D17" s="14"/>
      <c r="E17" s="20"/>
      <c r="F17" s="20"/>
      <c r="G17" s="20"/>
      <c r="H17" s="20"/>
      <c r="I17" s="20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2" t="s">
        <v>38</v>
      </c>
      <c r="B18" s="86">
        <f t="shared" si="1"/>
        <v>0</v>
      </c>
      <c r="C18" s="20"/>
      <c r="D18" s="14"/>
      <c r="E18" s="20"/>
      <c r="F18" s="20"/>
      <c r="G18" s="20"/>
      <c r="H18" s="20"/>
      <c r="I18" s="20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2" t="s">
        <v>39</v>
      </c>
      <c r="B19" s="86">
        <f t="shared" si="1"/>
        <v>0</v>
      </c>
      <c r="C19" s="20"/>
      <c r="D19" s="14"/>
      <c r="E19" s="20"/>
      <c r="F19" s="20"/>
      <c r="G19" s="20"/>
      <c r="H19" s="20"/>
      <c r="I19" s="20"/>
      <c r="J19" s="1"/>
      <c r="K19" s="1"/>
      <c r="L19" s="1"/>
      <c r="M19" s="1"/>
      <c r="N19" s="1"/>
      <c r="O19" s="1"/>
      <c r="P19" s="1"/>
    </row>
    <row r="20" spans="1:16" ht="24" customHeight="1">
      <c r="A20" s="42" t="s">
        <v>40</v>
      </c>
      <c r="B20" s="86">
        <f t="shared" si="1"/>
        <v>0</v>
      </c>
      <c r="C20" s="20"/>
      <c r="D20" s="14"/>
      <c r="E20" s="20"/>
      <c r="F20" s="20"/>
      <c r="G20" s="20"/>
      <c r="H20" s="20"/>
      <c r="I20" s="20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2"/>
      <c r="B21" s="42"/>
      <c r="C21" s="42"/>
      <c r="D21" s="42"/>
      <c r="E21" s="4"/>
      <c r="F21" s="4"/>
      <c r="G21" s="4"/>
      <c r="H21" s="4"/>
      <c r="I21" s="4"/>
    </row>
    <row r="22" spans="1:15" ht="24" customHeight="1">
      <c r="A22" s="42" t="s">
        <v>42</v>
      </c>
      <c r="B22" s="86">
        <f>SUM(B9,B13)</f>
        <v>76344</v>
      </c>
      <c r="C22" s="86">
        <f aca="true" t="shared" si="3" ref="C22:I22">SUM(C9,C13)</f>
        <v>70264</v>
      </c>
      <c r="D22" s="86">
        <f t="shared" si="3"/>
        <v>66483</v>
      </c>
      <c r="E22" s="86">
        <f t="shared" si="3"/>
        <v>0</v>
      </c>
      <c r="F22" s="86">
        <f t="shared" si="3"/>
        <v>6080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C7:D7"/>
    <mergeCell ref="A6:A8"/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zoomScalePageLayoutView="0" workbookViewId="0" topLeftCell="A4">
      <selection activeCell="D12" sqref="D12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52" t="s">
        <v>125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ht="12.75" customHeight="1"/>
    <row r="4" spans="1:14" ht="17.25" customHeight="1">
      <c r="A4" s="1"/>
      <c r="B4" s="15"/>
      <c r="N4" s="54" t="s">
        <v>3</v>
      </c>
    </row>
    <row r="5" spans="1:14" ht="18" customHeight="1">
      <c r="A5" s="155" t="s">
        <v>49</v>
      </c>
      <c r="B5" s="153" t="s">
        <v>50</v>
      </c>
      <c r="C5" s="153"/>
      <c r="D5" s="153"/>
      <c r="E5" s="153"/>
      <c r="F5" s="153"/>
      <c r="G5" s="153"/>
      <c r="H5" s="153"/>
      <c r="I5" s="154" t="s">
        <v>51</v>
      </c>
      <c r="J5" s="153"/>
      <c r="K5" s="153"/>
      <c r="L5" s="153"/>
      <c r="M5" s="153"/>
      <c r="N5" s="153"/>
    </row>
    <row r="6" spans="1:14" ht="22.5" customHeight="1">
      <c r="A6" s="155"/>
      <c r="B6" s="157" t="s">
        <v>52</v>
      </c>
      <c r="C6" s="160" t="s">
        <v>53</v>
      </c>
      <c r="D6" s="157" t="s">
        <v>11</v>
      </c>
      <c r="E6" s="157" t="s">
        <v>12</v>
      </c>
      <c r="F6" s="157" t="s">
        <v>14</v>
      </c>
      <c r="G6" s="159" t="s">
        <v>13</v>
      </c>
      <c r="H6" s="160" t="s">
        <v>54</v>
      </c>
      <c r="I6" s="153" t="s">
        <v>52</v>
      </c>
      <c r="J6" s="153" t="s">
        <v>55</v>
      </c>
      <c r="K6" s="153"/>
      <c r="L6" s="153"/>
      <c r="M6" s="153"/>
      <c r="N6" s="161" t="s">
        <v>32</v>
      </c>
    </row>
    <row r="7" spans="1:14" ht="22.5" customHeight="1">
      <c r="A7" s="156"/>
      <c r="B7" s="158"/>
      <c r="C7" s="159"/>
      <c r="D7" s="158"/>
      <c r="E7" s="158"/>
      <c r="F7" s="158"/>
      <c r="G7" s="160"/>
      <c r="H7" s="159"/>
      <c r="I7" s="158"/>
      <c r="J7" s="52" t="s">
        <v>16</v>
      </c>
      <c r="K7" s="55" t="s">
        <v>56</v>
      </c>
      <c r="L7" s="55" t="s">
        <v>57</v>
      </c>
      <c r="M7" s="55" t="s">
        <v>58</v>
      </c>
      <c r="N7" s="159"/>
    </row>
    <row r="8" spans="1:15" ht="22.5" customHeight="1">
      <c r="A8" s="47"/>
      <c r="B8" s="83">
        <f>SUM(B9:B43)</f>
        <v>76343.99999999999</v>
      </c>
      <c r="C8" s="83">
        <f aca="true" t="shared" si="0" ref="C8:N8">SUM(C9:C43)</f>
        <v>70263.99999999999</v>
      </c>
      <c r="D8" s="83">
        <f t="shared" si="0"/>
        <v>0</v>
      </c>
      <c r="E8" s="83">
        <f t="shared" si="0"/>
        <v>6080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 t="shared" si="0"/>
        <v>76343.99999999999</v>
      </c>
      <c r="J8" s="83">
        <f t="shared" si="0"/>
        <v>46492.50000000001</v>
      </c>
      <c r="K8" s="83">
        <f t="shared" si="0"/>
        <v>41486.399999999994</v>
      </c>
      <c r="L8" s="83">
        <f t="shared" si="0"/>
        <v>1080.8000000000002</v>
      </c>
      <c r="M8" s="83">
        <f t="shared" si="0"/>
        <v>3925.2999999999993</v>
      </c>
      <c r="N8" s="83">
        <f t="shared" si="0"/>
        <v>29851.499999999996</v>
      </c>
      <c r="O8" s="1"/>
    </row>
    <row r="9" spans="1:15" ht="22.5" customHeight="1">
      <c r="A9" s="117" t="s">
        <v>137</v>
      </c>
      <c r="B9" s="83">
        <f aca="true" t="shared" si="1" ref="B9:B25">SUM(C9:H9)</f>
        <v>10333.2</v>
      </c>
      <c r="C9" s="14">
        <v>10326.2</v>
      </c>
      <c r="D9" s="14"/>
      <c r="E9" s="14">
        <v>7</v>
      </c>
      <c r="F9" s="14"/>
      <c r="G9" s="14"/>
      <c r="H9" s="14"/>
      <c r="I9" s="83">
        <f aca="true" t="shared" si="2" ref="I9:I25">SUM(J9,N9)</f>
        <v>10333.199999999999</v>
      </c>
      <c r="J9" s="83">
        <f>SUM(K9:M9)</f>
        <v>155.9</v>
      </c>
      <c r="K9" s="14">
        <v>133.4</v>
      </c>
      <c r="L9" s="14">
        <v>7.2</v>
      </c>
      <c r="M9" s="14">
        <v>15.3</v>
      </c>
      <c r="N9" s="14">
        <v>10177.3</v>
      </c>
      <c r="O9" s="1"/>
    </row>
    <row r="10" spans="1:15" ht="22.5" customHeight="1">
      <c r="A10" s="13" t="s">
        <v>169</v>
      </c>
      <c r="B10" s="83">
        <f t="shared" si="1"/>
        <v>73.1</v>
      </c>
      <c r="C10" s="14">
        <v>73.1</v>
      </c>
      <c r="D10" s="14"/>
      <c r="E10" s="14"/>
      <c r="F10" s="14"/>
      <c r="G10" s="14"/>
      <c r="H10" s="14"/>
      <c r="I10" s="83">
        <f t="shared" si="2"/>
        <v>73.1</v>
      </c>
      <c r="J10" s="83">
        <f aca="true" t="shared" si="3" ref="J10:J25">SUM(K10:M10)</f>
        <v>23.1</v>
      </c>
      <c r="K10" s="14">
        <v>20.6</v>
      </c>
      <c r="L10" s="14">
        <v>1.2</v>
      </c>
      <c r="M10" s="14">
        <v>1.3</v>
      </c>
      <c r="N10" s="14">
        <v>50</v>
      </c>
      <c r="O10" s="1"/>
    </row>
    <row r="11" spans="1:15" ht="22.5" customHeight="1">
      <c r="A11" s="13" t="s">
        <v>170</v>
      </c>
      <c r="B11" s="83">
        <f t="shared" si="1"/>
        <v>450.7</v>
      </c>
      <c r="C11" s="14">
        <v>355.7</v>
      </c>
      <c r="D11" s="14"/>
      <c r="E11" s="14">
        <v>95</v>
      </c>
      <c r="F11" s="14"/>
      <c r="G11" s="14"/>
      <c r="H11" s="14"/>
      <c r="I11" s="83">
        <f t="shared" si="2"/>
        <v>450.7</v>
      </c>
      <c r="J11" s="83">
        <f t="shared" si="3"/>
        <v>330.7</v>
      </c>
      <c r="K11" s="14">
        <v>289.4</v>
      </c>
      <c r="L11" s="14">
        <v>13.2</v>
      </c>
      <c r="M11" s="14">
        <v>28.1</v>
      </c>
      <c r="N11" s="14">
        <v>120</v>
      </c>
      <c r="O11" s="1"/>
    </row>
    <row r="12" spans="1:15" ht="22.5" customHeight="1">
      <c r="A12" s="13" t="s">
        <v>171</v>
      </c>
      <c r="B12" s="83">
        <f t="shared" si="1"/>
        <v>180.4</v>
      </c>
      <c r="C12" s="14">
        <v>100.4</v>
      </c>
      <c r="D12" s="14"/>
      <c r="E12" s="14">
        <v>80</v>
      </c>
      <c r="F12" s="14"/>
      <c r="G12" s="14"/>
      <c r="H12" s="14"/>
      <c r="I12" s="83">
        <f t="shared" si="2"/>
        <v>180.39999999999998</v>
      </c>
      <c r="J12" s="83">
        <f t="shared" si="3"/>
        <v>90.39999999999999</v>
      </c>
      <c r="K12" s="14">
        <v>73.1</v>
      </c>
      <c r="L12" s="14">
        <v>8.2</v>
      </c>
      <c r="M12" s="14">
        <v>9.1</v>
      </c>
      <c r="N12" s="14">
        <v>90</v>
      </c>
      <c r="O12" s="1"/>
    </row>
    <row r="13" spans="1:15" ht="22.5" customHeight="1">
      <c r="A13" s="13" t="s">
        <v>172</v>
      </c>
      <c r="B13" s="83">
        <f t="shared" si="1"/>
        <v>61.9</v>
      </c>
      <c r="C13" s="14">
        <v>61.9</v>
      </c>
      <c r="D13" s="14"/>
      <c r="E13" s="14"/>
      <c r="F13" s="14"/>
      <c r="G13" s="14"/>
      <c r="H13" s="14"/>
      <c r="I13" s="83">
        <f t="shared" si="2"/>
        <v>61.9</v>
      </c>
      <c r="J13" s="83">
        <f t="shared" si="3"/>
        <v>56.9</v>
      </c>
      <c r="K13" s="14">
        <v>51.1</v>
      </c>
      <c r="L13" s="14">
        <v>2.5</v>
      </c>
      <c r="M13" s="14">
        <v>3.3</v>
      </c>
      <c r="N13" s="14">
        <v>5</v>
      </c>
      <c r="O13" s="1"/>
    </row>
    <row r="14" spans="1:15" ht="22.5" customHeight="1">
      <c r="A14" s="88" t="s">
        <v>200</v>
      </c>
      <c r="B14" s="83">
        <f t="shared" si="1"/>
        <v>77.7</v>
      </c>
      <c r="C14" s="14">
        <v>71.7</v>
      </c>
      <c r="D14" s="14"/>
      <c r="E14" s="14">
        <v>6</v>
      </c>
      <c r="F14" s="14"/>
      <c r="G14" s="14"/>
      <c r="H14" s="14"/>
      <c r="I14" s="83">
        <f t="shared" si="2"/>
        <v>77.7</v>
      </c>
      <c r="J14" s="83">
        <f t="shared" si="3"/>
        <v>71.7</v>
      </c>
      <c r="K14" s="14">
        <v>56.8</v>
      </c>
      <c r="L14" s="14">
        <v>11.4</v>
      </c>
      <c r="M14" s="14">
        <v>3.5</v>
      </c>
      <c r="N14" s="14">
        <v>6</v>
      </c>
      <c r="O14" s="1"/>
    </row>
    <row r="15" spans="1:15" ht="22.5" customHeight="1">
      <c r="A15" s="13" t="s">
        <v>173</v>
      </c>
      <c r="B15" s="83">
        <f t="shared" si="1"/>
        <v>102.9</v>
      </c>
      <c r="C15" s="14">
        <v>102.9</v>
      </c>
      <c r="D15" s="14"/>
      <c r="E15" s="14"/>
      <c r="F15" s="14"/>
      <c r="G15" s="14"/>
      <c r="H15" s="14"/>
      <c r="I15" s="83">
        <f t="shared" si="2"/>
        <v>102.9</v>
      </c>
      <c r="J15" s="83">
        <f t="shared" si="3"/>
        <v>35.699999999999996</v>
      </c>
      <c r="K15" s="14">
        <v>28.6</v>
      </c>
      <c r="L15" s="14">
        <v>5.3</v>
      </c>
      <c r="M15" s="14">
        <v>1.8</v>
      </c>
      <c r="N15" s="14">
        <v>67.2</v>
      </c>
      <c r="O15" s="1"/>
    </row>
    <row r="16" spans="1:15" ht="22.5" customHeight="1">
      <c r="A16" s="13" t="s">
        <v>174</v>
      </c>
      <c r="B16" s="83">
        <f t="shared" si="1"/>
        <v>1451.7</v>
      </c>
      <c r="C16" s="14">
        <v>1443.7</v>
      </c>
      <c r="D16" s="14"/>
      <c r="E16" s="14">
        <v>8</v>
      </c>
      <c r="F16" s="14"/>
      <c r="G16" s="14"/>
      <c r="H16" s="14"/>
      <c r="I16" s="83">
        <f t="shared" si="2"/>
        <v>1451.6999999999998</v>
      </c>
      <c r="J16" s="83">
        <f t="shared" si="3"/>
        <v>1078.8999999999999</v>
      </c>
      <c r="K16" s="14">
        <v>1009.2</v>
      </c>
      <c r="L16" s="14">
        <v>16.6</v>
      </c>
      <c r="M16" s="14">
        <v>53.1</v>
      </c>
      <c r="N16" s="14">
        <v>372.8</v>
      </c>
      <c r="O16" s="1"/>
    </row>
    <row r="17" spans="1:15" ht="22.5" customHeight="1">
      <c r="A17" s="88" t="s">
        <v>201</v>
      </c>
      <c r="B17" s="83">
        <f t="shared" si="1"/>
        <v>1539.6</v>
      </c>
      <c r="C17" s="14">
        <v>1473.6</v>
      </c>
      <c r="D17" s="14"/>
      <c r="E17" s="14">
        <v>66</v>
      </c>
      <c r="F17" s="14"/>
      <c r="G17" s="14"/>
      <c r="H17" s="14"/>
      <c r="I17" s="83">
        <f t="shared" si="2"/>
        <v>1539.6000000000001</v>
      </c>
      <c r="J17" s="83">
        <f t="shared" si="3"/>
        <v>1295.7</v>
      </c>
      <c r="K17" s="14">
        <v>1166.9</v>
      </c>
      <c r="L17" s="14">
        <v>29.3</v>
      </c>
      <c r="M17" s="14">
        <v>99.5</v>
      </c>
      <c r="N17" s="14">
        <v>243.9</v>
      </c>
      <c r="O17" s="1"/>
    </row>
    <row r="18" spans="1:15" ht="22.5" customHeight="1">
      <c r="A18" s="13" t="s">
        <v>175</v>
      </c>
      <c r="B18" s="83">
        <f t="shared" si="1"/>
        <v>1629.5</v>
      </c>
      <c r="C18" s="14">
        <v>1557.5</v>
      </c>
      <c r="D18" s="14"/>
      <c r="E18" s="14">
        <v>72</v>
      </c>
      <c r="F18" s="14"/>
      <c r="G18" s="14"/>
      <c r="H18" s="14"/>
      <c r="I18" s="83">
        <f t="shared" si="2"/>
        <v>1629.5</v>
      </c>
      <c r="J18" s="83">
        <f t="shared" si="3"/>
        <v>1372.5</v>
      </c>
      <c r="K18" s="14">
        <v>1246.3</v>
      </c>
      <c r="L18" s="14">
        <v>31.5</v>
      </c>
      <c r="M18" s="14">
        <v>94.7</v>
      </c>
      <c r="N18" s="14">
        <v>257</v>
      </c>
      <c r="O18" s="1"/>
    </row>
    <row r="19" spans="1:15" ht="22.5" customHeight="1">
      <c r="A19" s="88" t="s">
        <v>202</v>
      </c>
      <c r="B19" s="83">
        <f t="shared" si="1"/>
        <v>5481.2</v>
      </c>
      <c r="C19" s="14">
        <v>2989.2</v>
      </c>
      <c r="D19" s="14"/>
      <c r="E19" s="14">
        <v>2492</v>
      </c>
      <c r="F19" s="14"/>
      <c r="G19" s="14"/>
      <c r="H19" s="14"/>
      <c r="I19" s="83">
        <f t="shared" si="2"/>
        <v>5481.2</v>
      </c>
      <c r="J19" s="83">
        <f t="shared" si="3"/>
        <v>2989.2</v>
      </c>
      <c r="K19" s="14">
        <v>2717.7</v>
      </c>
      <c r="L19" s="14">
        <v>81.9</v>
      </c>
      <c r="M19" s="14">
        <v>189.6</v>
      </c>
      <c r="N19" s="14">
        <v>2492</v>
      </c>
      <c r="O19" s="1"/>
    </row>
    <row r="20" spans="1:15" ht="22.5" customHeight="1">
      <c r="A20" s="13" t="s">
        <v>176</v>
      </c>
      <c r="B20" s="83">
        <f t="shared" si="1"/>
        <v>3131.5</v>
      </c>
      <c r="C20" s="14">
        <v>1601.5</v>
      </c>
      <c r="D20" s="14"/>
      <c r="E20" s="14">
        <v>1530</v>
      </c>
      <c r="F20" s="14"/>
      <c r="G20" s="14"/>
      <c r="H20" s="14"/>
      <c r="I20" s="83">
        <f t="shared" si="2"/>
        <v>3131.5</v>
      </c>
      <c r="J20" s="83">
        <f t="shared" si="3"/>
        <v>1601.4999999999998</v>
      </c>
      <c r="K20" s="14">
        <v>1453.8</v>
      </c>
      <c r="L20" s="14">
        <v>47.1</v>
      </c>
      <c r="M20" s="14">
        <v>100.6</v>
      </c>
      <c r="N20" s="14">
        <v>1530</v>
      </c>
      <c r="O20" s="1"/>
    </row>
    <row r="21" spans="1:15" ht="22.5" customHeight="1">
      <c r="A21" s="13" t="s">
        <v>177</v>
      </c>
      <c r="B21" s="83">
        <f t="shared" si="1"/>
        <v>1654</v>
      </c>
      <c r="C21" s="14">
        <v>916</v>
      </c>
      <c r="D21" s="14"/>
      <c r="E21" s="14">
        <v>738</v>
      </c>
      <c r="F21" s="14"/>
      <c r="G21" s="14"/>
      <c r="H21" s="14"/>
      <c r="I21" s="83">
        <f t="shared" si="2"/>
        <v>1654</v>
      </c>
      <c r="J21" s="83">
        <f t="shared" si="3"/>
        <v>916</v>
      </c>
      <c r="K21" s="14">
        <v>827.1</v>
      </c>
      <c r="L21" s="14">
        <v>21.5</v>
      </c>
      <c r="M21" s="14">
        <v>67.4</v>
      </c>
      <c r="N21" s="14">
        <v>738</v>
      </c>
      <c r="O21" s="1"/>
    </row>
    <row r="22" spans="1:15" ht="22.5" customHeight="1">
      <c r="A22" s="13" t="s">
        <v>178</v>
      </c>
      <c r="B22" s="83">
        <f t="shared" si="1"/>
        <v>551.9</v>
      </c>
      <c r="C22" s="14">
        <v>409.9</v>
      </c>
      <c r="D22" s="14"/>
      <c r="E22" s="14">
        <v>142</v>
      </c>
      <c r="F22" s="14"/>
      <c r="G22" s="14"/>
      <c r="H22" s="14"/>
      <c r="I22" s="83">
        <f t="shared" si="2"/>
        <v>551.9</v>
      </c>
      <c r="J22" s="83">
        <f t="shared" si="3"/>
        <v>409.9</v>
      </c>
      <c r="K22" s="14">
        <v>360.7</v>
      </c>
      <c r="L22" s="14">
        <v>9.4</v>
      </c>
      <c r="M22" s="14">
        <v>39.8</v>
      </c>
      <c r="N22" s="14">
        <v>142</v>
      </c>
      <c r="O22" s="1"/>
    </row>
    <row r="23" spans="1:15" ht="22.5" customHeight="1">
      <c r="A23" s="13" t="s">
        <v>179</v>
      </c>
      <c r="B23" s="83">
        <f t="shared" si="1"/>
        <v>4586.7</v>
      </c>
      <c r="C23" s="14">
        <v>4551.7</v>
      </c>
      <c r="D23" s="14"/>
      <c r="E23" s="14">
        <v>35</v>
      </c>
      <c r="F23" s="14"/>
      <c r="G23" s="14"/>
      <c r="H23" s="14"/>
      <c r="I23" s="83">
        <f t="shared" si="2"/>
        <v>4586.7</v>
      </c>
      <c r="J23" s="83">
        <f t="shared" si="3"/>
        <v>3263.2</v>
      </c>
      <c r="K23" s="14">
        <v>2903.6</v>
      </c>
      <c r="L23" s="14">
        <v>69.1</v>
      </c>
      <c r="M23" s="14">
        <v>290.5</v>
      </c>
      <c r="N23" s="14">
        <v>1323.5</v>
      </c>
      <c r="O23" s="1"/>
    </row>
    <row r="24" spans="1:15" ht="22.5" customHeight="1">
      <c r="A24" s="13" t="s">
        <v>180</v>
      </c>
      <c r="B24" s="83">
        <f t="shared" si="1"/>
        <v>2295.4</v>
      </c>
      <c r="C24" s="14">
        <v>2283.4</v>
      </c>
      <c r="D24" s="14"/>
      <c r="E24" s="14">
        <v>12</v>
      </c>
      <c r="F24" s="14"/>
      <c r="G24" s="14"/>
      <c r="H24" s="14"/>
      <c r="I24" s="83">
        <f t="shared" si="2"/>
        <v>2295.4</v>
      </c>
      <c r="J24" s="83">
        <f t="shared" si="3"/>
        <v>1702.6000000000001</v>
      </c>
      <c r="K24" s="14">
        <v>1520.9</v>
      </c>
      <c r="L24" s="14">
        <v>36.5</v>
      </c>
      <c r="M24" s="14">
        <v>145.2</v>
      </c>
      <c r="N24" s="14">
        <v>592.8</v>
      </c>
      <c r="O24" s="1"/>
    </row>
    <row r="25" spans="1:15" ht="22.5" customHeight="1">
      <c r="A25" s="13" t="s">
        <v>181</v>
      </c>
      <c r="B25" s="83">
        <f t="shared" si="1"/>
        <v>2677</v>
      </c>
      <c r="C25" s="14">
        <v>2662</v>
      </c>
      <c r="D25" s="14"/>
      <c r="E25" s="14">
        <v>15</v>
      </c>
      <c r="F25" s="14"/>
      <c r="G25" s="14"/>
      <c r="H25" s="14"/>
      <c r="I25" s="83">
        <f t="shared" si="2"/>
        <v>2677</v>
      </c>
      <c r="J25" s="83">
        <f t="shared" si="3"/>
        <v>2120.8</v>
      </c>
      <c r="K25" s="14">
        <v>1843.2</v>
      </c>
      <c r="L25" s="14">
        <v>43.7</v>
      </c>
      <c r="M25" s="14">
        <v>233.9</v>
      </c>
      <c r="N25" s="14">
        <v>556.2</v>
      </c>
      <c r="O25" s="1"/>
    </row>
    <row r="26" spans="1:14" ht="22.5" customHeight="1">
      <c r="A26" s="13" t="s">
        <v>182</v>
      </c>
      <c r="B26" s="83">
        <f aca="true" t="shared" si="4" ref="B26:B42">SUM(C26:H26)</f>
        <v>4345.8</v>
      </c>
      <c r="C26" s="14">
        <v>4338.8</v>
      </c>
      <c r="D26" s="14"/>
      <c r="E26" s="14">
        <v>7</v>
      </c>
      <c r="F26" s="14"/>
      <c r="G26" s="14"/>
      <c r="H26" s="14"/>
      <c r="I26" s="83">
        <f aca="true" t="shared" si="5" ref="I26:I42">SUM(J26,N26)</f>
        <v>4345.8</v>
      </c>
      <c r="J26" s="83">
        <f>SUM(K26:M26)</f>
        <v>3140.5</v>
      </c>
      <c r="K26" s="14">
        <v>2784.1</v>
      </c>
      <c r="L26" s="14">
        <v>66.9</v>
      </c>
      <c r="M26" s="14">
        <v>289.5</v>
      </c>
      <c r="N26" s="14">
        <v>1205.3</v>
      </c>
    </row>
    <row r="27" spans="1:14" ht="22.5" customHeight="1">
      <c r="A27" s="13" t="s">
        <v>183</v>
      </c>
      <c r="B27" s="83">
        <f t="shared" si="4"/>
        <v>2115.6</v>
      </c>
      <c r="C27" s="14">
        <v>2099.6</v>
      </c>
      <c r="D27" s="14"/>
      <c r="E27" s="14">
        <v>16</v>
      </c>
      <c r="F27" s="14"/>
      <c r="G27" s="14"/>
      <c r="H27" s="14"/>
      <c r="I27" s="83">
        <f t="shared" si="5"/>
        <v>2115.6</v>
      </c>
      <c r="J27" s="83">
        <f aca="true" t="shared" si="6" ref="J27:J42">SUM(K27:M27)</f>
        <v>1500.1</v>
      </c>
      <c r="K27" s="14">
        <v>1338.6</v>
      </c>
      <c r="L27" s="14">
        <v>32</v>
      </c>
      <c r="M27" s="14">
        <v>129.5</v>
      </c>
      <c r="N27" s="14">
        <v>615.5</v>
      </c>
    </row>
    <row r="28" spans="1:15" ht="22.5" customHeight="1">
      <c r="A28" s="13" t="s">
        <v>184</v>
      </c>
      <c r="B28" s="83">
        <f t="shared" si="4"/>
        <v>3648.6</v>
      </c>
      <c r="C28" s="14">
        <v>3618.6</v>
      </c>
      <c r="D28" s="14"/>
      <c r="E28" s="14">
        <v>30</v>
      </c>
      <c r="F28" s="14"/>
      <c r="G28" s="14"/>
      <c r="H28" s="14"/>
      <c r="I28" s="83">
        <f t="shared" si="5"/>
        <v>3648.5999999999995</v>
      </c>
      <c r="J28" s="83">
        <f t="shared" si="6"/>
        <v>2692.9999999999995</v>
      </c>
      <c r="K28" s="14">
        <v>2390.2</v>
      </c>
      <c r="L28" s="14">
        <v>58.1</v>
      </c>
      <c r="M28" s="14">
        <v>244.7</v>
      </c>
      <c r="N28" s="14">
        <v>955.6</v>
      </c>
      <c r="O28" s="1"/>
    </row>
    <row r="29" spans="1:15" ht="22.5" customHeight="1">
      <c r="A29" s="13" t="s">
        <v>185</v>
      </c>
      <c r="B29" s="83">
        <f t="shared" si="4"/>
        <v>3371.9</v>
      </c>
      <c r="C29" s="14">
        <v>3351.9</v>
      </c>
      <c r="D29" s="14"/>
      <c r="E29" s="14">
        <v>20</v>
      </c>
      <c r="F29" s="14"/>
      <c r="G29" s="14"/>
      <c r="H29" s="14"/>
      <c r="I29" s="83">
        <f t="shared" si="5"/>
        <v>3371.9000000000005</v>
      </c>
      <c r="J29" s="83">
        <f t="shared" si="6"/>
        <v>2439.0000000000005</v>
      </c>
      <c r="K29" s="14">
        <v>2174.8</v>
      </c>
      <c r="L29" s="14">
        <v>51.9</v>
      </c>
      <c r="M29" s="14">
        <v>212.3</v>
      </c>
      <c r="N29" s="14">
        <v>932.9</v>
      </c>
      <c r="O29" s="1"/>
    </row>
    <row r="30" spans="1:15" ht="22.5" customHeight="1">
      <c r="A30" s="13" t="s">
        <v>186</v>
      </c>
      <c r="B30" s="83">
        <f t="shared" si="4"/>
        <v>4575.2</v>
      </c>
      <c r="C30" s="14">
        <v>4530.2</v>
      </c>
      <c r="D30" s="14"/>
      <c r="E30" s="14">
        <v>45</v>
      </c>
      <c r="F30" s="14"/>
      <c r="G30" s="14"/>
      <c r="H30" s="14"/>
      <c r="I30" s="83">
        <f t="shared" si="5"/>
        <v>4575.2</v>
      </c>
      <c r="J30" s="83">
        <f t="shared" si="6"/>
        <v>3121.1</v>
      </c>
      <c r="K30" s="14">
        <v>2829.4</v>
      </c>
      <c r="L30" s="14">
        <v>67.1</v>
      </c>
      <c r="M30" s="14">
        <v>224.6</v>
      </c>
      <c r="N30" s="14">
        <v>1454.1</v>
      </c>
      <c r="O30" s="1"/>
    </row>
    <row r="31" spans="1:14" ht="22.5" customHeight="1">
      <c r="A31" s="13" t="s">
        <v>187</v>
      </c>
      <c r="B31" s="83">
        <f t="shared" si="4"/>
        <v>3604.3</v>
      </c>
      <c r="C31" s="14">
        <v>3584.3</v>
      </c>
      <c r="D31" s="14"/>
      <c r="E31" s="14">
        <v>20</v>
      </c>
      <c r="F31" s="14"/>
      <c r="G31" s="14"/>
      <c r="H31" s="14"/>
      <c r="I31" s="83">
        <f t="shared" si="5"/>
        <v>3604.2999999999997</v>
      </c>
      <c r="J31" s="83">
        <f t="shared" si="6"/>
        <v>2478.7</v>
      </c>
      <c r="K31" s="14">
        <v>2159.1</v>
      </c>
      <c r="L31" s="14">
        <v>50.4</v>
      </c>
      <c r="M31" s="14">
        <v>269.2</v>
      </c>
      <c r="N31" s="14">
        <v>1125.6</v>
      </c>
    </row>
    <row r="32" spans="1:15" ht="22.5" customHeight="1">
      <c r="A32" s="13" t="s">
        <v>188</v>
      </c>
      <c r="B32" s="83">
        <f t="shared" si="4"/>
        <v>2475.6</v>
      </c>
      <c r="C32" s="14">
        <v>2455.6</v>
      </c>
      <c r="D32" s="14"/>
      <c r="E32" s="14">
        <v>20</v>
      </c>
      <c r="F32" s="14"/>
      <c r="G32" s="14"/>
      <c r="H32" s="14"/>
      <c r="I32" s="83">
        <f t="shared" si="5"/>
        <v>2475.6</v>
      </c>
      <c r="J32" s="83">
        <f t="shared" si="6"/>
        <v>1840.6</v>
      </c>
      <c r="K32" s="14">
        <v>1639.2</v>
      </c>
      <c r="L32" s="14">
        <v>39.1</v>
      </c>
      <c r="M32" s="14">
        <v>162.3</v>
      </c>
      <c r="N32" s="14">
        <v>635</v>
      </c>
      <c r="O32" s="1"/>
    </row>
    <row r="33" spans="1:15" ht="22.5" customHeight="1">
      <c r="A33" s="13" t="s">
        <v>189</v>
      </c>
      <c r="B33" s="83">
        <f t="shared" si="4"/>
        <v>2448.6</v>
      </c>
      <c r="C33" s="14">
        <v>2430.6</v>
      </c>
      <c r="D33" s="14"/>
      <c r="E33" s="14">
        <v>18</v>
      </c>
      <c r="F33" s="14"/>
      <c r="G33" s="14"/>
      <c r="H33" s="14"/>
      <c r="I33" s="83">
        <f t="shared" si="5"/>
        <v>2448.6</v>
      </c>
      <c r="J33" s="83">
        <f t="shared" si="6"/>
        <v>1781.8999999999999</v>
      </c>
      <c r="K33" s="14">
        <v>1606.1</v>
      </c>
      <c r="L33" s="14">
        <v>39.1</v>
      </c>
      <c r="M33" s="14">
        <v>136.7</v>
      </c>
      <c r="N33" s="14">
        <v>666.7</v>
      </c>
      <c r="O33" s="1"/>
    </row>
    <row r="34" spans="1:15" ht="22.5" customHeight="1">
      <c r="A34" s="13" t="s">
        <v>190</v>
      </c>
      <c r="B34" s="83">
        <f t="shared" si="4"/>
        <v>1852.7</v>
      </c>
      <c r="C34" s="14">
        <v>1837.7</v>
      </c>
      <c r="D34" s="14"/>
      <c r="E34" s="14">
        <v>15</v>
      </c>
      <c r="F34" s="14"/>
      <c r="G34" s="14"/>
      <c r="H34" s="14"/>
      <c r="I34" s="83">
        <f t="shared" si="5"/>
        <v>1852.6999999999998</v>
      </c>
      <c r="J34" s="83">
        <f t="shared" si="6"/>
        <v>1310.3</v>
      </c>
      <c r="K34" s="14">
        <v>1183</v>
      </c>
      <c r="L34" s="14">
        <v>28.1</v>
      </c>
      <c r="M34" s="14">
        <v>99.2</v>
      </c>
      <c r="N34" s="14">
        <v>542.4</v>
      </c>
      <c r="O34" s="1"/>
    </row>
    <row r="35" spans="1:14" ht="22.5" customHeight="1">
      <c r="A35" s="99" t="s">
        <v>191</v>
      </c>
      <c r="B35" s="83">
        <f t="shared" si="4"/>
        <v>2057.4</v>
      </c>
      <c r="C35" s="14">
        <v>2050.4</v>
      </c>
      <c r="D35" s="14"/>
      <c r="E35" s="14">
        <v>7</v>
      </c>
      <c r="F35" s="14"/>
      <c r="G35" s="14"/>
      <c r="H35" s="14"/>
      <c r="I35" s="83">
        <f t="shared" si="5"/>
        <v>2057.4</v>
      </c>
      <c r="J35" s="83">
        <f t="shared" si="6"/>
        <v>1485.3</v>
      </c>
      <c r="K35" s="14">
        <v>1334</v>
      </c>
      <c r="L35" s="14">
        <v>32</v>
      </c>
      <c r="M35" s="14">
        <v>119.3</v>
      </c>
      <c r="N35" s="14">
        <v>572.1</v>
      </c>
    </row>
    <row r="36" spans="1:14" ht="22.5" customHeight="1">
      <c r="A36" s="99" t="s">
        <v>192</v>
      </c>
      <c r="B36" s="83">
        <f t="shared" si="4"/>
        <v>1012.1</v>
      </c>
      <c r="C36" s="14">
        <v>999.1</v>
      </c>
      <c r="D36" s="14"/>
      <c r="E36" s="14">
        <v>13</v>
      </c>
      <c r="F36" s="14"/>
      <c r="G36" s="14"/>
      <c r="H36" s="14"/>
      <c r="I36" s="83">
        <f t="shared" si="5"/>
        <v>1012.1</v>
      </c>
      <c r="J36" s="83">
        <f t="shared" si="6"/>
        <v>818.6</v>
      </c>
      <c r="K36" s="14">
        <v>736.4</v>
      </c>
      <c r="L36" s="14">
        <v>17.6</v>
      </c>
      <c r="M36" s="14">
        <v>64.6</v>
      </c>
      <c r="N36" s="14">
        <v>193.5</v>
      </c>
    </row>
    <row r="37" spans="1:14" ht="22.5" customHeight="1">
      <c r="A37" s="99" t="s">
        <v>193</v>
      </c>
      <c r="B37" s="83">
        <f t="shared" si="4"/>
        <v>4008.2</v>
      </c>
      <c r="C37" s="14">
        <v>3924.2</v>
      </c>
      <c r="D37" s="14"/>
      <c r="E37" s="14">
        <v>84</v>
      </c>
      <c r="F37" s="14"/>
      <c r="G37" s="14"/>
      <c r="H37" s="14"/>
      <c r="I37" s="83">
        <f t="shared" si="5"/>
        <v>4008.2</v>
      </c>
      <c r="J37" s="83">
        <f t="shared" si="6"/>
        <v>3313</v>
      </c>
      <c r="K37" s="14">
        <v>2969.1</v>
      </c>
      <c r="L37" s="14">
        <v>74.4</v>
      </c>
      <c r="M37" s="14">
        <v>269.5</v>
      </c>
      <c r="N37" s="14">
        <v>695.2</v>
      </c>
    </row>
    <row r="38" spans="1:14" ht="22.5" customHeight="1">
      <c r="A38" s="97" t="s">
        <v>194</v>
      </c>
      <c r="B38" s="83">
        <f t="shared" si="4"/>
        <v>1533.3</v>
      </c>
      <c r="C38" s="14">
        <v>1516.3</v>
      </c>
      <c r="D38" s="14"/>
      <c r="E38" s="14">
        <v>17</v>
      </c>
      <c r="F38" s="14"/>
      <c r="G38" s="14"/>
      <c r="H38" s="14"/>
      <c r="I38" s="83">
        <f t="shared" si="5"/>
        <v>1533.3000000000002</v>
      </c>
      <c r="J38" s="83">
        <f t="shared" si="6"/>
        <v>1131.7</v>
      </c>
      <c r="K38" s="14">
        <v>1020.1</v>
      </c>
      <c r="L38" s="14">
        <v>24.4</v>
      </c>
      <c r="M38" s="14">
        <v>87.2</v>
      </c>
      <c r="N38" s="14">
        <v>401.6</v>
      </c>
    </row>
    <row r="39" spans="1:14" ht="22.5" customHeight="1">
      <c r="A39" s="97" t="s">
        <v>195</v>
      </c>
      <c r="B39" s="83">
        <f t="shared" si="4"/>
        <v>2077.3</v>
      </c>
      <c r="C39" s="14">
        <v>1686.3</v>
      </c>
      <c r="D39" s="14"/>
      <c r="E39" s="14">
        <v>391</v>
      </c>
      <c r="F39" s="14"/>
      <c r="G39" s="14"/>
      <c r="H39" s="14"/>
      <c r="I39" s="83">
        <f t="shared" si="5"/>
        <v>2077.3</v>
      </c>
      <c r="J39" s="83">
        <f t="shared" si="6"/>
        <v>1202.4</v>
      </c>
      <c r="K39" s="14">
        <v>1096.8</v>
      </c>
      <c r="L39" s="14">
        <v>30.4</v>
      </c>
      <c r="M39" s="14">
        <v>75.2</v>
      </c>
      <c r="N39" s="14">
        <v>874.9</v>
      </c>
    </row>
    <row r="40" spans="1:14" ht="22.5" customHeight="1">
      <c r="A40" s="97" t="s">
        <v>196</v>
      </c>
      <c r="B40" s="83">
        <f t="shared" si="4"/>
        <v>368.2</v>
      </c>
      <c r="C40" s="14">
        <v>353.2</v>
      </c>
      <c r="D40" s="14"/>
      <c r="E40" s="14">
        <v>15</v>
      </c>
      <c r="F40" s="14"/>
      <c r="G40" s="14"/>
      <c r="H40" s="14"/>
      <c r="I40" s="83">
        <f t="shared" si="5"/>
        <v>368.20000000000005</v>
      </c>
      <c r="J40" s="83">
        <f t="shared" si="6"/>
        <v>252.8</v>
      </c>
      <c r="K40" s="14">
        <v>205.9</v>
      </c>
      <c r="L40" s="14">
        <v>6.8</v>
      </c>
      <c r="M40" s="14">
        <v>40.1</v>
      </c>
      <c r="N40" s="14">
        <v>115.4</v>
      </c>
    </row>
    <row r="41" spans="1:14" ht="22.5" customHeight="1">
      <c r="A41" s="97" t="s">
        <v>197</v>
      </c>
      <c r="B41" s="83">
        <f t="shared" si="4"/>
        <v>397.4</v>
      </c>
      <c r="C41" s="14">
        <v>333.4</v>
      </c>
      <c r="D41" s="14"/>
      <c r="E41" s="14">
        <v>64</v>
      </c>
      <c r="F41" s="14"/>
      <c r="G41" s="14"/>
      <c r="H41" s="14"/>
      <c r="I41" s="83">
        <f t="shared" si="5"/>
        <v>397.4</v>
      </c>
      <c r="J41" s="83">
        <f t="shared" si="6"/>
        <v>303.4</v>
      </c>
      <c r="K41" s="14">
        <v>251.2</v>
      </c>
      <c r="L41" s="14">
        <v>11.7</v>
      </c>
      <c r="M41" s="14">
        <v>40.5</v>
      </c>
      <c r="N41" s="14">
        <v>94</v>
      </c>
    </row>
    <row r="42" spans="1:14" ht="22.5" customHeight="1">
      <c r="A42" s="97" t="s">
        <v>198</v>
      </c>
      <c r="B42" s="83">
        <f t="shared" si="4"/>
        <v>71</v>
      </c>
      <c r="C42" s="14">
        <v>71</v>
      </c>
      <c r="D42" s="14"/>
      <c r="E42" s="14"/>
      <c r="F42" s="14"/>
      <c r="G42" s="14"/>
      <c r="H42" s="14"/>
      <c r="I42" s="83">
        <f t="shared" si="5"/>
        <v>71</v>
      </c>
      <c r="J42" s="83">
        <f t="shared" si="6"/>
        <v>63</v>
      </c>
      <c r="K42" s="14">
        <v>50.5</v>
      </c>
      <c r="L42" s="14">
        <v>9.4</v>
      </c>
      <c r="M42" s="14">
        <v>3.1</v>
      </c>
      <c r="N42" s="14">
        <v>8</v>
      </c>
    </row>
    <row r="43" spans="1:14" ht="22.5" customHeight="1">
      <c r="A43" s="97" t="s">
        <v>199</v>
      </c>
      <c r="B43" s="83">
        <f>SUM(C43:H43)</f>
        <v>102.39999999999999</v>
      </c>
      <c r="C43" s="14">
        <v>102.39999999999999</v>
      </c>
      <c r="D43" s="14"/>
      <c r="E43" s="14"/>
      <c r="F43" s="14"/>
      <c r="G43" s="14"/>
      <c r="H43" s="14"/>
      <c r="I43" s="83">
        <f>SUM(J43,N43)</f>
        <v>102.39999999999999</v>
      </c>
      <c r="J43" s="83">
        <f>SUM(K43:M43)</f>
        <v>102.39999999999999</v>
      </c>
      <c r="K43" s="14">
        <v>15.5</v>
      </c>
      <c r="L43" s="14">
        <v>5.8</v>
      </c>
      <c r="M43" s="14">
        <v>81.1</v>
      </c>
      <c r="N43" s="14"/>
    </row>
  </sheetData>
  <sheetProtection formatCells="0" formatColumns="0" formatRows="0"/>
  <mergeCells count="14"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43" t="s">
        <v>60</v>
      </c>
      <c r="B2" s="143"/>
      <c r="C2" s="143"/>
      <c r="D2" s="143"/>
      <c r="E2" s="28"/>
      <c r="F2" s="28"/>
      <c r="G2" s="28"/>
      <c r="H2" s="28"/>
      <c r="I2" s="28"/>
      <c r="J2" s="28"/>
      <c r="K2" s="28"/>
      <c r="L2" s="28"/>
      <c r="M2" s="28"/>
    </row>
    <row r="4" spans="1:4" ht="20.25" customHeight="1">
      <c r="A4" s="29" t="s">
        <v>1</v>
      </c>
      <c r="B4" s="129" t="s">
        <v>137</v>
      </c>
      <c r="C4" s="1"/>
      <c r="D4" s="49" t="s">
        <v>3</v>
      </c>
    </row>
    <row r="5" spans="1:4" ht="23.25" customHeight="1">
      <c r="A5" s="145" t="s">
        <v>4</v>
      </c>
      <c r="B5" s="146"/>
      <c r="C5" s="145" t="s">
        <v>5</v>
      </c>
      <c r="D5" s="147"/>
    </row>
    <row r="6" spans="1:5" ht="23.25" customHeight="1">
      <c r="A6" s="140" t="s">
        <v>61</v>
      </c>
      <c r="B6" s="140" t="s">
        <v>62</v>
      </c>
      <c r="C6" s="140" t="s">
        <v>63</v>
      </c>
      <c r="D6" s="140" t="s">
        <v>64</v>
      </c>
      <c r="E6" s="1"/>
    </row>
    <row r="7" spans="1:4" ht="23.25" customHeight="1">
      <c r="A7" s="141"/>
      <c r="B7" s="141"/>
      <c r="C7" s="141"/>
      <c r="D7" s="141"/>
    </row>
    <row r="8" spans="1:7" ht="23.25" customHeight="1">
      <c r="A8" s="141"/>
      <c r="B8" s="141"/>
      <c r="C8" s="141"/>
      <c r="D8" s="141"/>
      <c r="G8" s="1"/>
    </row>
    <row r="9" spans="1:7" ht="23.25" customHeight="1">
      <c r="A9" s="32" t="s">
        <v>18</v>
      </c>
      <c r="B9" s="20">
        <v>66483</v>
      </c>
      <c r="C9" s="42" t="s">
        <v>19</v>
      </c>
      <c r="D9" s="83">
        <f>SUM(D10:D12)</f>
        <v>46142.50000000001</v>
      </c>
      <c r="E9" s="1"/>
      <c r="G9" s="1"/>
    </row>
    <row r="10" spans="1:8" ht="23.25" customHeight="1">
      <c r="A10" s="34"/>
      <c r="B10" s="37"/>
      <c r="C10" s="42" t="s">
        <v>21</v>
      </c>
      <c r="D10" s="20">
        <v>41136.4</v>
      </c>
      <c r="E10" s="1"/>
      <c r="F10" s="1"/>
      <c r="H10" s="1"/>
    </row>
    <row r="11" spans="1:8" ht="23.25" customHeight="1">
      <c r="A11" s="34"/>
      <c r="B11" s="37"/>
      <c r="C11" s="42" t="s">
        <v>23</v>
      </c>
      <c r="D11" s="20">
        <v>1080.8000000000002</v>
      </c>
      <c r="E11" s="38"/>
      <c r="F11" s="1"/>
      <c r="G11" s="1"/>
      <c r="H11" s="1"/>
    </row>
    <row r="12" spans="1:7" ht="23.25" customHeight="1">
      <c r="A12" s="34"/>
      <c r="B12" s="37"/>
      <c r="C12" s="42" t="s">
        <v>25</v>
      </c>
      <c r="D12" s="20">
        <v>3925.3</v>
      </c>
      <c r="E12" s="1"/>
      <c r="F12" s="1"/>
      <c r="G12" s="1"/>
    </row>
    <row r="13" spans="1:8" ht="23.25" customHeight="1">
      <c r="A13" s="34"/>
      <c r="B13" s="37"/>
      <c r="C13" s="42" t="s">
        <v>27</v>
      </c>
      <c r="D13" s="83">
        <f>SUM(D14:D20)</f>
        <v>20340.5</v>
      </c>
      <c r="E13" s="1"/>
      <c r="F13" s="1"/>
      <c r="G13" s="1"/>
      <c r="H13" s="1"/>
    </row>
    <row r="14" spans="1:8" ht="23.25" customHeight="1">
      <c r="A14" s="34"/>
      <c r="B14" s="37"/>
      <c r="C14" s="42" t="s">
        <v>29</v>
      </c>
      <c r="D14" s="14">
        <v>18991.5</v>
      </c>
      <c r="E14" s="38"/>
      <c r="F14" s="1"/>
      <c r="G14" s="1"/>
      <c r="H14" s="1"/>
    </row>
    <row r="15" spans="1:11" ht="23.25" customHeight="1">
      <c r="A15" s="34"/>
      <c r="B15" s="37"/>
      <c r="C15" s="42" t="s">
        <v>31</v>
      </c>
      <c r="D15" s="14"/>
      <c r="E15" s="1"/>
      <c r="F15" s="1"/>
      <c r="G15" s="1"/>
      <c r="H15" s="1"/>
      <c r="I15" s="1"/>
      <c r="J15" s="1"/>
      <c r="K15" s="1"/>
    </row>
    <row r="16" spans="1:11" ht="23.25" customHeight="1">
      <c r="A16" s="32"/>
      <c r="B16" s="37"/>
      <c r="C16" s="42" t="s">
        <v>34</v>
      </c>
      <c r="D16" s="14">
        <v>1349</v>
      </c>
      <c r="E16" s="1"/>
      <c r="F16" s="1"/>
      <c r="G16" s="1"/>
      <c r="H16" s="1"/>
      <c r="I16" s="1"/>
      <c r="J16" s="1"/>
      <c r="K16" s="1"/>
    </row>
    <row r="17" spans="1:12" ht="23.25" customHeight="1">
      <c r="A17" s="32"/>
      <c r="B17" s="37"/>
      <c r="C17" s="42" t="s">
        <v>36</v>
      </c>
      <c r="D17" s="14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4"/>
      <c r="B18" s="37"/>
      <c r="C18" s="42" t="s">
        <v>38</v>
      </c>
      <c r="D18" s="14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4"/>
      <c r="B19" s="37"/>
      <c r="C19" s="42" t="s">
        <v>39</v>
      </c>
      <c r="D19" s="14"/>
      <c r="E19" s="1"/>
      <c r="F19" s="1"/>
      <c r="G19" s="1"/>
      <c r="H19" s="1"/>
      <c r="I19" s="1"/>
      <c r="J19" s="1"/>
      <c r="K19" s="1"/>
    </row>
    <row r="20" spans="1:11" ht="23.25" customHeight="1">
      <c r="A20" s="34"/>
      <c r="B20" s="50"/>
      <c r="C20" s="42" t="s">
        <v>40</v>
      </c>
      <c r="D20" s="14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4"/>
      <c r="B21" s="42"/>
      <c r="C21" s="42"/>
      <c r="D21" s="51"/>
    </row>
    <row r="22" spans="1:10" ht="23.25" customHeight="1">
      <c r="A22" s="32" t="s">
        <v>41</v>
      </c>
      <c r="B22" s="86">
        <f>SUM(B9:B21)</f>
        <v>66483</v>
      </c>
      <c r="C22" s="42" t="s">
        <v>42</v>
      </c>
      <c r="D22" s="83">
        <f>SUM(D9,D13)</f>
        <v>66483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showGridLines="0" showZeros="0" zoomScalePageLayoutView="0" workbookViewId="0" topLeftCell="A4">
      <selection activeCell="K50" sqref="K50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.75" customHeight="1">
      <c r="A3" s="43"/>
      <c r="D3" s="44"/>
      <c r="E3" s="45"/>
      <c r="F3" s="7"/>
      <c r="G3" s="8"/>
      <c r="H3" s="9"/>
      <c r="I3" s="9"/>
      <c r="J3" s="9"/>
      <c r="K3" s="18" t="s">
        <v>3</v>
      </c>
    </row>
    <row r="4" spans="1:11" ht="15.75" customHeight="1">
      <c r="A4" s="141" t="s">
        <v>67</v>
      </c>
      <c r="B4" s="141"/>
      <c r="C4" s="141"/>
      <c r="D4" s="137" t="s">
        <v>49</v>
      </c>
      <c r="E4" s="141" t="s">
        <v>68</v>
      </c>
      <c r="F4" s="140" t="s">
        <v>69</v>
      </c>
      <c r="G4" s="141"/>
      <c r="H4" s="141"/>
      <c r="I4" s="141"/>
      <c r="J4" s="141"/>
      <c r="K4" s="141"/>
    </row>
    <row r="5" spans="1:11" ht="15.75" customHeight="1">
      <c r="A5" s="164" t="s">
        <v>70</v>
      </c>
      <c r="B5" s="164" t="s">
        <v>71</v>
      </c>
      <c r="C5" s="164" t="s">
        <v>72</v>
      </c>
      <c r="D5" s="141"/>
      <c r="E5" s="141"/>
      <c r="F5" s="165" t="s">
        <v>9</v>
      </c>
      <c r="G5" s="150" t="s">
        <v>55</v>
      </c>
      <c r="H5" s="150"/>
      <c r="I5" s="150"/>
      <c r="J5" s="150"/>
      <c r="K5" s="150" t="s">
        <v>73</v>
      </c>
    </row>
    <row r="6" spans="1:11" ht="15.75" customHeight="1">
      <c r="A6" s="164"/>
      <c r="B6" s="164"/>
      <c r="C6" s="164"/>
      <c r="D6" s="141"/>
      <c r="E6" s="141"/>
      <c r="F6" s="165"/>
      <c r="G6" s="150" t="s">
        <v>74</v>
      </c>
      <c r="H6" s="167" t="s">
        <v>75</v>
      </c>
      <c r="I6" s="167" t="s">
        <v>76</v>
      </c>
      <c r="J6" s="162" t="s">
        <v>58</v>
      </c>
      <c r="K6" s="150"/>
    </row>
    <row r="7" spans="1:11" ht="15.75" customHeight="1">
      <c r="A7" s="46" t="s">
        <v>77</v>
      </c>
      <c r="B7" s="46" t="s">
        <v>77</v>
      </c>
      <c r="C7" s="46" t="s">
        <v>77</v>
      </c>
      <c r="D7" s="138"/>
      <c r="E7" s="138"/>
      <c r="F7" s="166"/>
      <c r="G7" s="136"/>
      <c r="H7" s="163"/>
      <c r="I7" s="163"/>
      <c r="J7" s="163"/>
      <c r="K7" s="136"/>
    </row>
    <row r="8" spans="1:12" ht="21" customHeight="1">
      <c r="A8" s="11"/>
      <c r="B8" s="12"/>
      <c r="C8" s="47"/>
      <c r="D8" s="47"/>
      <c r="E8" s="87" t="s">
        <v>129</v>
      </c>
      <c r="F8" s="86">
        <f aca="true" t="shared" si="0" ref="F8:K8">SUM(F9:F72)</f>
        <v>66482.99999999997</v>
      </c>
      <c r="G8" s="86">
        <f t="shared" si="0"/>
        <v>46142.50000000001</v>
      </c>
      <c r="H8" s="86">
        <f t="shared" si="0"/>
        <v>41136.399999999994</v>
      </c>
      <c r="I8" s="86">
        <f t="shared" si="0"/>
        <v>1080.8000000000002</v>
      </c>
      <c r="J8" s="86">
        <f t="shared" si="0"/>
        <v>3925.2999999999993</v>
      </c>
      <c r="K8" s="86">
        <f t="shared" si="0"/>
        <v>20340.500000000004</v>
      </c>
      <c r="L8" s="1"/>
    </row>
    <row r="9" spans="1:12" ht="21" customHeight="1">
      <c r="A9" s="11">
        <v>205</v>
      </c>
      <c r="B9" s="94" t="s">
        <v>130</v>
      </c>
      <c r="C9" s="93" t="s">
        <v>130</v>
      </c>
      <c r="D9" s="117" t="s">
        <v>137</v>
      </c>
      <c r="E9" s="92" t="s">
        <v>138</v>
      </c>
      <c r="F9" s="86">
        <f>SUM(G9,K9)</f>
        <v>155.9</v>
      </c>
      <c r="G9" s="83">
        <f>SUM(H9:J9)</f>
        <v>155.9</v>
      </c>
      <c r="H9" s="14">
        <v>133.4</v>
      </c>
      <c r="I9" s="14">
        <v>7.2</v>
      </c>
      <c r="J9" s="14">
        <v>15.3</v>
      </c>
      <c r="K9" s="48"/>
      <c r="L9" s="1"/>
    </row>
    <row r="10" spans="1:12" ht="21" customHeight="1">
      <c r="A10" s="11">
        <v>205</v>
      </c>
      <c r="B10" s="94" t="s">
        <v>131</v>
      </c>
      <c r="C10" s="93" t="s">
        <v>134</v>
      </c>
      <c r="D10" s="117" t="s">
        <v>137</v>
      </c>
      <c r="E10" s="92" t="s">
        <v>261</v>
      </c>
      <c r="F10" s="86">
        <f aca="true" t="shared" si="1" ref="F10:F72">SUM(G10,K10)</f>
        <v>4531.6</v>
      </c>
      <c r="G10" s="83">
        <f>SUM(H10:J10)</f>
        <v>0</v>
      </c>
      <c r="H10" s="14"/>
      <c r="I10" s="14"/>
      <c r="J10" s="14"/>
      <c r="K10" s="48">
        <v>4531.6</v>
      </c>
      <c r="L10" s="1"/>
    </row>
    <row r="11" spans="1:12" ht="21" customHeight="1">
      <c r="A11" s="11">
        <v>205</v>
      </c>
      <c r="B11" s="94" t="s">
        <v>131</v>
      </c>
      <c r="C11" s="93" t="s">
        <v>130</v>
      </c>
      <c r="D11" s="117" t="s">
        <v>137</v>
      </c>
      <c r="E11" s="92" t="s">
        <v>262</v>
      </c>
      <c r="F11" s="86">
        <f t="shared" si="1"/>
        <v>49</v>
      </c>
      <c r="G11" s="83">
        <f aca="true" t="shared" si="2" ref="G11:G72">SUM(H11:J11)</f>
        <v>0</v>
      </c>
      <c r="H11" s="14"/>
      <c r="I11" s="14"/>
      <c r="J11" s="14"/>
      <c r="K11" s="48">
        <v>49</v>
      </c>
      <c r="L11" s="1"/>
    </row>
    <row r="12" spans="1:12" ht="21" customHeight="1">
      <c r="A12" s="11">
        <v>205</v>
      </c>
      <c r="B12" s="94" t="s">
        <v>131</v>
      </c>
      <c r="C12" s="93" t="s">
        <v>133</v>
      </c>
      <c r="D12" s="117" t="s">
        <v>137</v>
      </c>
      <c r="E12" s="92" t="s">
        <v>263</v>
      </c>
      <c r="F12" s="86">
        <f t="shared" si="1"/>
        <v>228.6</v>
      </c>
      <c r="G12" s="83">
        <f t="shared" si="2"/>
        <v>0</v>
      </c>
      <c r="H12" s="14"/>
      <c r="I12" s="14"/>
      <c r="J12" s="14"/>
      <c r="K12" s="48">
        <v>228.6</v>
      </c>
      <c r="L12" s="1"/>
    </row>
    <row r="13" spans="1:12" ht="21" customHeight="1">
      <c r="A13" s="11">
        <v>205</v>
      </c>
      <c r="B13" s="94" t="s">
        <v>131</v>
      </c>
      <c r="C13" s="93" t="s">
        <v>131</v>
      </c>
      <c r="D13" s="117" t="s">
        <v>137</v>
      </c>
      <c r="E13" s="92" t="s">
        <v>264</v>
      </c>
      <c r="F13" s="86">
        <f t="shared" si="1"/>
        <v>4129.1</v>
      </c>
      <c r="G13" s="83">
        <f t="shared" si="2"/>
        <v>0</v>
      </c>
      <c r="H13" s="14"/>
      <c r="I13" s="14"/>
      <c r="J13" s="14"/>
      <c r="K13" s="48">
        <v>4129.1</v>
      </c>
      <c r="L13" s="1"/>
    </row>
    <row r="14" spans="1:12" ht="21" customHeight="1">
      <c r="A14" s="11">
        <v>205</v>
      </c>
      <c r="B14" s="94" t="s">
        <v>130</v>
      </c>
      <c r="C14" s="93" t="s">
        <v>130</v>
      </c>
      <c r="D14" s="13" t="s">
        <v>169</v>
      </c>
      <c r="E14" s="92" t="s">
        <v>138</v>
      </c>
      <c r="F14" s="86">
        <f t="shared" si="1"/>
        <v>23.1</v>
      </c>
      <c r="G14" s="83">
        <f t="shared" si="2"/>
        <v>23.1</v>
      </c>
      <c r="H14" s="14">
        <v>20.6</v>
      </c>
      <c r="I14" s="14">
        <v>1.2</v>
      </c>
      <c r="J14" s="14">
        <v>1.3</v>
      </c>
      <c r="K14" s="48"/>
      <c r="L14" s="1"/>
    </row>
    <row r="15" spans="1:12" ht="21" customHeight="1">
      <c r="A15" s="11">
        <v>205</v>
      </c>
      <c r="B15" s="94" t="s">
        <v>130</v>
      </c>
      <c r="C15" s="93" t="s">
        <v>131</v>
      </c>
      <c r="D15" s="13" t="s">
        <v>169</v>
      </c>
      <c r="E15" s="92" t="s">
        <v>139</v>
      </c>
      <c r="F15" s="86">
        <f t="shared" si="1"/>
        <v>17</v>
      </c>
      <c r="G15" s="83">
        <f t="shared" si="2"/>
        <v>0</v>
      </c>
      <c r="H15" s="14"/>
      <c r="I15" s="14"/>
      <c r="J15" s="14"/>
      <c r="K15" s="48">
        <v>17</v>
      </c>
      <c r="L15" s="1"/>
    </row>
    <row r="16" spans="1:12" ht="21" customHeight="1">
      <c r="A16" s="11">
        <v>205</v>
      </c>
      <c r="B16" s="94" t="s">
        <v>130</v>
      </c>
      <c r="C16" s="93" t="s">
        <v>130</v>
      </c>
      <c r="D16" s="13" t="s">
        <v>170</v>
      </c>
      <c r="E16" s="92" t="s">
        <v>138</v>
      </c>
      <c r="F16" s="86">
        <f t="shared" si="1"/>
        <v>330.7</v>
      </c>
      <c r="G16" s="83">
        <f t="shared" si="2"/>
        <v>330.7</v>
      </c>
      <c r="H16" s="14">
        <v>289.4</v>
      </c>
      <c r="I16" s="14">
        <v>13.2</v>
      </c>
      <c r="J16" s="14">
        <v>28.1</v>
      </c>
      <c r="K16" s="48"/>
      <c r="L16" s="1"/>
    </row>
    <row r="17" spans="1:12" ht="21" customHeight="1">
      <c r="A17" s="11">
        <v>205</v>
      </c>
      <c r="B17" s="94" t="s">
        <v>130</v>
      </c>
      <c r="C17" s="93" t="s">
        <v>130</v>
      </c>
      <c r="D17" s="13" t="s">
        <v>171</v>
      </c>
      <c r="E17" s="92" t="s">
        <v>138</v>
      </c>
      <c r="F17" s="86">
        <f t="shared" si="1"/>
        <v>90.39999999999999</v>
      </c>
      <c r="G17" s="83">
        <f t="shared" si="2"/>
        <v>90.39999999999999</v>
      </c>
      <c r="H17" s="14">
        <v>73.1</v>
      </c>
      <c r="I17" s="14">
        <v>8.2</v>
      </c>
      <c r="J17" s="14">
        <v>9.1</v>
      </c>
      <c r="K17" s="48"/>
      <c r="L17" s="1"/>
    </row>
    <row r="18" spans="1:12" ht="21" customHeight="1">
      <c r="A18" s="11">
        <v>205</v>
      </c>
      <c r="B18" s="94" t="s">
        <v>130</v>
      </c>
      <c r="C18" s="93" t="s">
        <v>130</v>
      </c>
      <c r="D18" s="13" t="s">
        <v>172</v>
      </c>
      <c r="E18" s="92" t="s">
        <v>138</v>
      </c>
      <c r="F18" s="86">
        <f t="shared" si="1"/>
        <v>56.9</v>
      </c>
      <c r="G18" s="83">
        <f t="shared" si="2"/>
        <v>56.9</v>
      </c>
      <c r="H18" s="14">
        <v>51.1</v>
      </c>
      <c r="I18" s="14">
        <v>2.5</v>
      </c>
      <c r="J18" s="14">
        <v>3.3</v>
      </c>
      <c r="K18" s="48"/>
      <c r="L18" s="1"/>
    </row>
    <row r="19" spans="1:12" ht="21" customHeight="1">
      <c r="A19" s="11">
        <v>205</v>
      </c>
      <c r="B19" s="94" t="s">
        <v>130</v>
      </c>
      <c r="C19" s="93" t="s">
        <v>131</v>
      </c>
      <c r="D19" s="13" t="s">
        <v>172</v>
      </c>
      <c r="E19" s="92" t="s">
        <v>139</v>
      </c>
      <c r="F19" s="86">
        <f t="shared" si="1"/>
        <v>5</v>
      </c>
      <c r="G19" s="83">
        <f t="shared" si="2"/>
        <v>0</v>
      </c>
      <c r="H19" s="14"/>
      <c r="I19" s="14"/>
      <c r="J19" s="14"/>
      <c r="K19" s="48">
        <v>5</v>
      </c>
      <c r="L19" s="1"/>
    </row>
    <row r="20" spans="1:12" ht="21" customHeight="1">
      <c r="A20" s="11">
        <v>205</v>
      </c>
      <c r="B20" s="94" t="s">
        <v>130</v>
      </c>
      <c r="C20" s="93" t="s">
        <v>130</v>
      </c>
      <c r="D20" s="88" t="s">
        <v>200</v>
      </c>
      <c r="E20" s="92" t="s">
        <v>138</v>
      </c>
      <c r="F20" s="86">
        <f t="shared" si="1"/>
        <v>71.7</v>
      </c>
      <c r="G20" s="83">
        <f t="shared" si="2"/>
        <v>71.7</v>
      </c>
      <c r="H20" s="14">
        <v>56.8</v>
      </c>
      <c r="I20" s="14">
        <v>11.4</v>
      </c>
      <c r="J20" s="14">
        <v>3.5</v>
      </c>
      <c r="K20" s="48"/>
      <c r="L20" s="1"/>
    </row>
    <row r="21" spans="1:12" ht="21" customHeight="1">
      <c r="A21" s="11">
        <v>205</v>
      </c>
      <c r="B21" s="94" t="s">
        <v>130</v>
      </c>
      <c r="C21" s="93" t="s">
        <v>130</v>
      </c>
      <c r="D21" s="13" t="s">
        <v>173</v>
      </c>
      <c r="E21" s="92" t="s">
        <v>138</v>
      </c>
      <c r="F21" s="86">
        <f t="shared" si="1"/>
        <v>35.699999999999996</v>
      </c>
      <c r="G21" s="83">
        <f t="shared" si="2"/>
        <v>35.699999999999996</v>
      </c>
      <c r="H21" s="14">
        <v>28.6</v>
      </c>
      <c r="I21" s="14">
        <v>5.3</v>
      </c>
      <c r="J21" s="14">
        <v>1.8</v>
      </c>
      <c r="K21" s="48"/>
      <c r="L21" s="1"/>
    </row>
    <row r="22" spans="1:12" ht="21" customHeight="1">
      <c r="A22" s="11">
        <v>205</v>
      </c>
      <c r="B22" s="94" t="s">
        <v>132</v>
      </c>
      <c r="C22" s="93" t="s">
        <v>135</v>
      </c>
      <c r="D22" s="13" t="s">
        <v>173</v>
      </c>
      <c r="E22" s="92" t="s">
        <v>269</v>
      </c>
      <c r="F22" s="86">
        <f t="shared" si="1"/>
        <v>67.2</v>
      </c>
      <c r="G22" s="83">
        <f t="shared" si="2"/>
        <v>0</v>
      </c>
      <c r="H22" s="14"/>
      <c r="I22" s="14"/>
      <c r="J22" s="14"/>
      <c r="K22" s="48">
        <v>67.2</v>
      </c>
      <c r="L22" s="1"/>
    </row>
    <row r="23" spans="1:12" ht="21" customHeight="1">
      <c r="A23" s="11">
        <v>205</v>
      </c>
      <c r="B23" s="94" t="s">
        <v>131</v>
      </c>
      <c r="C23" s="93" t="s">
        <v>130</v>
      </c>
      <c r="D23" s="13" t="s">
        <v>174</v>
      </c>
      <c r="E23" s="92" t="s">
        <v>262</v>
      </c>
      <c r="F23" s="86">
        <f t="shared" si="1"/>
        <v>728.9000000000001</v>
      </c>
      <c r="G23" s="83">
        <f t="shared" si="2"/>
        <v>728.9000000000001</v>
      </c>
      <c r="H23" s="14">
        <v>659.2</v>
      </c>
      <c r="I23" s="14">
        <v>16.6</v>
      </c>
      <c r="J23" s="14">
        <v>53.1</v>
      </c>
      <c r="K23" s="48"/>
      <c r="L23" s="1"/>
    </row>
    <row r="24" spans="1:12" ht="21" customHeight="1">
      <c r="A24" s="11">
        <v>205</v>
      </c>
      <c r="B24" s="94" t="s">
        <v>131</v>
      </c>
      <c r="C24" s="93" t="s">
        <v>130</v>
      </c>
      <c r="D24" s="13" t="s">
        <v>174</v>
      </c>
      <c r="E24" s="92" t="s">
        <v>262</v>
      </c>
      <c r="F24" s="86">
        <f t="shared" si="1"/>
        <v>4.8</v>
      </c>
      <c r="G24" s="83">
        <f t="shared" si="2"/>
        <v>0</v>
      </c>
      <c r="H24" s="14"/>
      <c r="I24" s="14"/>
      <c r="J24" s="14"/>
      <c r="K24" s="48">
        <v>4.8</v>
      </c>
      <c r="L24" s="1"/>
    </row>
    <row r="25" spans="1:12" ht="21" customHeight="1">
      <c r="A25" s="11">
        <v>205</v>
      </c>
      <c r="B25" s="94" t="s">
        <v>131</v>
      </c>
      <c r="C25" s="93" t="s">
        <v>132</v>
      </c>
      <c r="D25" s="88" t="s">
        <v>201</v>
      </c>
      <c r="E25" s="92" t="s">
        <v>265</v>
      </c>
      <c r="F25" s="86">
        <f t="shared" si="1"/>
        <v>1295.7</v>
      </c>
      <c r="G25" s="83">
        <f t="shared" si="2"/>
        <v>1295.7</v>
      </c>
      <c r="H25" s="14">
        <v>1166.9</v>
      </c>
      <c r="I25" s="14">
        <v>29.3</v>
      </c>
      <c r="J25" s="14">
        <v>99.5</v>
      </c>
      <c r="K25" s="48"/>
      <c r="L25" s="1"/>
    </row>
    <row r="26" spans="1:12" ht="21" customHeight="1">
      <c r="A26" s="11">
        <v>205</v>
      </c>
      <c r="B26" s="94" t="s">
        <v>131</v>
      </c>
      <c r="C26" s="93" t="s">
        <v>132</v>
      </c>
      <c r="D26" s="88" t="s">
        <v>201</v>
      </c>
      <c r="E26" s="92" t="s">
        <v>265</v>
      </c>
      <c r="F26" s="86">
        <f t="shared" si="1"/>
        <v>177.9</v>
      </c>
      <c r="G26" s="83">
        <f t="shared" si="2"/>
        <v>0</v>
      </c>
      <c r="H26" s="14"/>
      <c r="I26" s="14"/>
      <c r="J26" s="14"/>
      <c r="K26" s="48">
        <v>177.9</v>
      </c>
      <c r="L26" s="1"/>
    </row>
    <row r="27" spans="1:12" ht="21" customHeight="1">
      <c r="A27" s="11">
        <v>205</v>
      </c>
      <c r="B27" s="94" t="s">
        <v>131</v>
      </c>
      <c r="C27" s="93" t="s">
        <v>132</v>
      </c>
      <c r="D27" s="13" t="s">
        <v>175</v>
      </c>
      <c r="E27" s="92" t="s">
        <v>265</v>
      </c>
      <c r="F27" s="86">
        <f t="shared" si="1"/>
        <v>1372.5</v>
      </c>
      <c r="G27" s="83">
        <f t="shared" si="2"/>
        <v>1372.5</v>
      </c>
      <c r="H27" s="14">
        <v>1246.3</v>
      </c>
      <c r="I27" s="14">
        <v>31.5</v>
      </c>
      <c r="J27" s="14">
        <v>94.7</v>
      </c>
      <c r="K27" s="48"/>
      <c r="L27" s="1"/>
    </row>
    <row r="28" spans="1:12" ht="21" customHeight="1">
      <c r="A28" s="11">
        <v>205</v>
      </c>
      <c r="B28" s="94" t="s">
        <v>131</v>
      </c>
      <c r="C28" s="93" t="s">
        <v>132</v>
      </c>
      <c r="D28" s="13" t="s">
        <v>175</v>
      </c>
      <c r="E28" s="92" t="s">
        <v>265</v>
      </c>
      <c r="F28" s="86">
        <f t="shared" si="1"/>
        <v>185</v>
      </c>
      <c r="G28" s="83">
        <f t="shared" si="2"/>
        <v>0</v>
      </c>
      <c r="H28" s="14"/>
      <c r="I28" s="14"/>
      <c r="J28" s="14"/>
      <c r="K28" s="48">
        <v>185</v>
      </c>
      <c r="L28" s="1"/>
    </row>
    <row r="29" spans="1:12" ht="21" customHeight="1">
      <c r="A29" s="11">
        <v>205</v>
      </c>
      <c r="B29" s="94" t="s">
        <v>131</v>
      </c>
      <c r="C29" s="93" t="s">
        <v>133</v>
      </c>
      <c r="D29" s="88" t="s">
        <v>202</v>
      </c>
      <c r="E29" s="92" t="s">
        <v>263</v>
      </c>
      <c r="F29" s="86">
        <f t="shared" si="1"/>
        <v>2989.2</v>
      </c>
      <c r="G29" s="83">
        <f t="shared" si="2"/>
        <v>2989.2</v>
      </c>
      <c r="H29" s="14">
        <v>2717.7</v>
      </c>
      <c r="I29" s="14">
        <v>81.9</v>
      </c>
      <c r="J29" s="14">
        <v>189.6</v>
      </c>
      <c r="K29" s="48"/>
      <c r="L29" s="1"/>
    </row>
    <row r="30" spans="1:12" ht="21" customHeight="1">
      <c r="A30" s="11">
        <v>205</v>
      </c>
      <c r="B30" s="94" t="s">
        <v>131</v>
      </c>
      <c r="C30" s="93" t="s">
        <v>133</v>
      </c>
      <c r="D30" s="13" t="s">
        <v>176</v>
      </c>
      <c r="E30" s="92" t="s">
        <v>263</v>
      </c>
      <c r="F30" s="86">
        <f t="shared" si="1"/>
        <v>1601.4999999999998</v>
      </c>
      <c r="G30" s="83">
        <f t="shared" si="2"/>
        <v>1601.4999999999998</v>
      </c>
      <c r="H30" s="14">
        <v>1453.8</v>
      </c>
      <c r="I30" s="14">
        <v>47.1</v>
      </c>
      <c r="J30" s="14">
        <v>100.6</v>
      </c>
      <c r="K30" s="48"/>
      <c r="L30" s="1"/>
    </row>
    <row r="31" spans="1:12" ht="21" customHeight="1">
      <c r="A31" s="11">
        <v>205</v>
      </c>
      <c r="B31" s="94" t="s">
        <v>131</v>
      </c>
      <c r="C31" s="93" t="s">
        <v>133</v>
      </c>
      <c r="D31" s="13" t="s">
        <v>177</v>
      </c>
      <c r="E31" s="92" t="s">
        <v>263</v>
      </c>
      <c r="F31" s="86">
        <f t="shared" si="1"/>
        <v>916</v>
      </c>
      <c r="G31" s="83">
        <f t="shared" si="2"/>
        <v>916</v>
      </c>
      <c r="H31" s="14">
        <v>827.1</v>
      </c>
      <c r="I31" s="14">
        <v>21.5</v>
      </c>
      <c r="J31" s="14">
        <v>67.4</v>
      </c>
      <c r="K31" s="48"/>
      <c r="L31" s="1"/>
    </row>
    <row r="32" spans="1:12" ht="21" customHeight="1">
      <c r="A32" s="11">
        <v>205</v>
      </c>
      <c r="B32" s="94" t="s">
        <v>131</v>
      </c>
      <c r="C32" s="93" t="s">
        <v>133</v>
      </c>
      <c r="D32" s="13" t="s">
        <v>178</v>
      </c>
      <c r="E32" s="92" t="s">
        <v>263</v>
      </c>
      <c r="F32" s="86">
        <f t="shared" si="1"/>
        <v>409.9</v>
      </c>
      <c r="G32" s="83">
        <f t="shared" si="2"/>
        <v>409.9</v>
      </c>
      <c r="H32" s="14">
        <v>360.7</v>
      </c>
      <c r="I32" s="14">
        <v>9.4</v>
      </c>
      <c r="J32" s="14">
        <v>39.8</v>
      </c>
      <c r="K32" s="48"/>
      <c r="L32" s="1"/>
    </row>
    <row r="33" spans="1:12" ht="21" customHeight="1">
      <c r="A33" s="11">
        <v>205</v>
      </c>
      <c r="B33" s="94" t="s">
        <v>131</v>
      </c>
      <c r="C33" s="93" t="s">
        <v>132</v>
      </c>
      <c r="D33" s="13" t="s">
        <v>179</v>
      </c>
      <c r="E33" s="92" t="s">
        <v>265</v>
      </c>
      <c r="F33" s="86">
        <f t="shared" si="1"/>
        <v>3263.2</v>
      </c>
      <c r="G33" s="83">
        <f t="shared" si="2"/>
        <v>3263.2</v>
      </c>
      <c r="H33" s="14">
        <v>2903.6</v>
      </c>
      <c r="I33" s="14">
        <v>69.1</v>
      </c>
      <c r="J33" s="14">
        <v>290.5</v>
      </c>
      <c r="K33" s="48"/>
      <c r="L33" s="1"/>
    </row>
    <row r="34" spans="1:12" ht="21" customHeight="1">
      <c r="A34" s="11">
        <v>205</v>
      </c>
      <c r="B34" s="94" t="s">
        <v>131</v>
      </c>
      <c r="C34" s="93" t="s">
        <v>131</v>
      </c>
      <c r="D34" s="13" t="s">
        <v>179</v>
      </c>
      <c r="E34" s="92" t="s">
        <v>264</v>
      </c>
      <c r="F34" s="86">
        <f t="shared" si="1"/>
        <v>1168.5</v>
      </c>
      <c r="G34" s="83">
        <f t="shared" si="2"/>
        <v>0</v>
      </c>
      <c r="H34" s="14"/>
      <c r="I34" s="14"/>
      <c r="J34" s="14"/>
      <c r="K34" s="48">
        <v>1168.5</v>
      </c>
      <c r="L34" s="1"/>
    </row>
    <row r="35" spans="1:12" ht="21" customHeight="1">
      <c r="A35" s="11">
        <v>205</v>
      </c>
      <c r="B35" s="94" t="s">
        <v>131</v>
      </c>
      <c r="C35" s="93" t="s">
        <v>132</v>
      </c>
      <c r="D35" s="13" t="s">
        <v>180</v>
      </c>
      <c r="E35" s="92" t="s">
        <v>265</v>
      </c>
      <c r="F35" s="86">
        <f t="shared" si="1"/>
        <v>1702.6000000000001</v>
      </c>
      <c r="G35" s="83">
        <f t="shared" si="2"/>
        <v>1702.6000000000001</v>
      </c>
      <c r="H35" s="14">
        <v>1520.9</v>
      </c>
      <c r="I35" s="14">
        <v>36.5</v>
      </c>
      <c r="J35" s="14">
        <v>145.2</v>
      </c>
      <c r="K35" s="48"/>
      <c r="L35" s="1"/>
    </row>
    <row r="36" spans="1:12" ht="21" customHeight="1">
      <c r="A36" s="11">
        <v>205</v>
      </c>
      <c r="B36" s="94" t="s">
        <v>131</v>
      </c>
      <c r="C36" s="93" t="s">
        <v>131</v>
      </c>
      <c r="D36" s="13" t="s">
        <v>180</v>
      </c>
      <c r="E36" s="92" t="s">
        <v>264</v>
      </c>
      <c r="F36" s="86">
        <f t="shared" si="1"/>
        <v>445.8</v>
      </c>
      <c r="G36" s="83">
        <f t="shared" si="2"/>
        <v>0</v>
      </c>
      <c r="H36" s="14"/>
      <c r="I36" s="14"/>
      <c r="J36" s="14"/>
      <c r="K36" s="48">
        <v>445.8</v>
      </c>
      <c r="L36" s="1"/>
    </row>
    <row r="37" spans="1:12" ht="21" customHeight="1">
      <c r="A37" s="11">
        <v>205</v>
      </c>
      <c r="B37" s="94" t="s">
        <v>131</v>
      </c>
      <c r="C37" s="93" t="s">
        <v>132</v>
      </c>
      <c r="D37" s="13" t="s">
        <v>181</v>
      </c>
      <c r="E37" s="92" t="s">
        <v>265</v>
      </c>
      <c r="F37" s="86">
        <f t="shared" si="1"/>
        <v>2120.8</v>
      </c>
      <c r="G37" s="83">
        <f t="shared" si="2"/>
        <v>2120.8</v>
      </c>
      <c r="H37" s="14">
        <v>1843.2</v>
      </c>
      <c r="I37" s="14">
        <v>43.7</v>
      </c>
      <c r="J37" s="14">
        <v>233.9</v>
      </c>
      <c r="K37" s="48"/>
      <c r="L37" s="1"/>
    </row>
    <row r="38" spans="1:12" ht="21" customHeight="1">
      <c r="A38" s="11">
        <v>205</v>
      </c>
      <c r="B38" s="94" t="s">
        <v>131</v>
      </c>
      <c r="C38" s="93" t="s">
        <v>131</v>
      </c>
      <c r="D38" s="13" t="s">
        <v>181</v>
      </c>
      <c r="E38" s="92" t="s">
        <v>264</v>
      </c>
      <c r="F38" s="86">
        <f t="shared" si="1"/>
        <v>490.2</v>
      </c>
      <c r="G38" s="83">
        <f t="shared" si="2"/>
        <v>0</v>
      </c>
      <c r="H38" s="14"/>
      <c r="I38" s="14"/>
      <c r="J38" s="14"/>
      <c r="K38" s="48">
        <v>490.2</v>
      </c>
      <c r="L38" s="1"/>
    </row>
    <row r="39" spans="1:12" ht="21" customHeight="1">
      <c r="A39" s="11">
        <v>205</v>
      </c>
      <c r="B39" s="94" t="s">
        <v>131</v>
      </c>
      <c r="C39" s="93" t="s">
        <v>132</v>
      </c>
      <c r="D39" s="13" t="s">
        <v>182</v>
      </c>
      <c r="E39" s="92" t="s">
        <v>265</v>
      </c>
      <c r="F39" s="86">
        <f t="shared" si="1"/>
        <v>3140.5</v>
      </c>
      <c r="G39" s="83">
        <f t="shared" si="2"/>
        <v>3140.5</v>
      </c>
      <c r="H39" s="14">
        <v>2784.1</v>
      </c>
      <c r="I39" s="14">
        <v>66.9</v>
      </c>
      <c r="J39" s="14">
        <v>289.5</v>
      </c>
      <c r="K39" s="48"/>
      <c r="L39" s="1"/>
    </row>
    <row r="40" spans="1:12" ht="21" customHeight="1">
      <c r="A40" s="11">
        <v>205</v>
      </c>
      <c r="B40" s="94" t="s">
        <v>131</v>
      </c>
      <c r="C40" s="93" t="s">
        <v>131</v>
      </c>
      <c r="D40" s="13" t="s">
        <v>182</v>
      </c>
      <c r="E40" s="92" t="s">
        <v>264</v>
      </c>
      <c r="F40" s="86">
        <f t="shared" si="1"/>
        <v>1066.3</v>
      </c>
      <c r="G40" s="83">
        <f t="shared" si="2"/>
        <v>0</v>
      </c>
      <c r="H40" s="14"/>
      <c r="I40" s="14"/>
      <c r="J40" s="14"/>
      <c r="K40" s="48">
        <v>1066.3</v>
      </c>
      <c r="L40" s="1"/>
    </row>
    <row r="41" spans="1:12" ht="21" customHeight="1">
      <c r="A41" s="11">
        <v>205</v>
      </c>
      <c r="B41" s="94" t="s">
        <v>131</v>
      </c>
      <c r="C41" s="93" t="s">
        <v>132</v>
      </c>
      <c r="D41" s="13" t="s">
        <v>183</v>
      </c>
      <c r="E41" s="92" t="s">
        <v>265</v>
      </c>
      <c r="F41" s="86">
        <f t="shared" si="1"/>
        <v>1500.1</v>
      </c>
      <c r="G41" s="83">
        <f t="shared" si="2"/>
        <v>1500.1</v>
      </c>
      <c r="H41" s="14">
        <v>1338.6</v>
      </c>
      <c r="I41" s="14">
        <v>32</v>
      </c>
      <c r="J41" s="14">
        <v>129.5</v>
      </c>
      <c r="K41" s="48"/>
      <c r="L41" s="1"/>
    </row>
    <row r="42" spans="1:12" ht="21" customHeight="1">
      <c r="A42" s="11">
        <v>205</v>
      </c>
      <c r="B42" s="94" t="s">
        <v>131</v>
      </c>
      <c r="C42" s="93" t="s">
        <v>131</v>
      </c>
      <c r="D42" s="13" t="s">
        <v>183</v>
      </c>
      <c r="E42" s="92" t="s">
        <v>264</v>
      </c>
      <c r="F42" s="86">
        <f t="shared" si="1"/>
        <v>561.5</v>
      </c>
      <c r="G42" s="83">
        <f t="shared" si="2"/>
        <v>0</v>
      </c>
      <c r="H42" s="14"/>
      <c r="I42" s="14"/>
      <c r="J42" s="14"/>
      <c r="K42" s="48">
        <v>561.5</v>
      </c>
      <c r="L42" s="1"/>
    </row>
    <row r="43" spans="1:12" ht="21" customHeight="1">
      <c r="A43" s="11">
        <v>205</v>
      </c>
      <c r="B43" s="94" t="s">
        <v>131</v>
      </c>
      <c r="C43" s="93" t="s">
        <v>132</v>
      </c>
      <c r="D43" s="13" t="s">
        <v>184</v>
      </c>
      <c r="E43" s="92" t="s">
        <v>265</v>
      </c>
      <c r="F43" s="86">
        <f t="shared" si="1"/>
        <v>2692.9999999999995</v>
      </c>
      <c r="G43" s="83">
        <f t="shared" si="2"/>
        <v>2692.9999999999995</v>
      </c>
      <c r="H43" s="14">
        <v>2390.2</v>
      </c>
      <c r="I43" s="14">
        <v>58.1</v>
      </c>
      <c r="J43" s="14">
        <v>244.7</v>
      </c>
      <c r="K43" s="48"/>
      <c r="L43" s="1"/>
    </row>
    <row r="44" spans="1:12" ht="21" customHeight="1">
      <c r="A44" s="11">
        <v>205</v>
      </c>
      <c r="B44" s="94" t="s">
        <v>131</v>
      </c>
      <c r="C44" s="93" t="s">
        <v>131</v>
      </c>
      <c r="D44" s="13" t="s">
        <v>184</v>
      </c>
      <c r="E44" s="92" t="s">
        <v>264</v>
      </c>
      <c r="F44" s="86">
        <f t="shared" si="1"/>
        <v>825.6</v>
      </c>
      <c r="G44" s="83">
        <f t="shared" si="2"/>
        <v>0</v>
      </c>
      <c r="H44" s="14"/>
      <c r="I44" s="14"/>
      <c r="J44" s="14"/>
      <c r="K44" s="48">
        <v>825.6</v>
      </c>
      <c r="L44" s="1"/>
    </row>
    <row r="45" spans="1:12" ht="21" customHeight="1">
      <c r="A45" s="11">
        <v>205</v>
      </c>
      <c r="B45" s="94" t="s">
        <v>131</v>
      </c>
      <c r="C45" s="93" t="s">
        <v>132</v>
      </c>
      <c r="D45" s="13" t="s">
        <v>185</v>
      </c>
      <c r="E45" s="92" t="s">
        <v>265</v>
      </c>
      <c r="F45" s="86">
        <f t="shared" si="1"/>
        <v>2439.0000000000005</v>
      </c>
      <c r="G45" s="83">
        <f t="shared" si="2"/>
        <v>2439.0000000000005</v>
      </c>
      <c r="H45" s="14">
        <v>2174.8</v>
      </c>
      <c r="I45" s="14">
        <v>51.9</v>
      </c>
      <c r="J45" s="14">
        <v>212.3</v>
      </c>
      <c r="K45" s="48"/>
      <c r="L45" s="1"/>
    </row>
    <row r="46" spans="1:12" ht="21" customHeight="1">
      <c r="A46" s="11">
        <v>205</v>
      </c>
      <c r="B46" s="94" t="s">
        <v>131</v>
      </c>
      <c r="C46" s="93" t="s">
        <v>131</v>
      </c>
      <c r="D46" s="13" t="s">
        <v>185</v>
      </c>
      <c r="E46" s="92" t="s">
        <v>264</v>
      </c>
      <c r="F46" s="86">
        <f t="shared" si="1"/>
        <v>830.9</v>
      </c>
      <c r="G46" s="83">
        <f t="shared" si="2"/>
        <v>0</v>
      </c>
      <c r="H46" s="14"/>
      <c r="I46" s="14"/>
      <c r="J46" s="14"/>
      <c r="K46" s="48">
        <v>830.9</v>
      </c>
      <c r="L46" s="1"/>
    </row>
    <row r="47" spans="1:12" ht="21" customHeight="1">
      <c r="A47" s="11">
        <v>205</v>
      </c>
      <c r="B47" s="94" t="s">
        <v>131</v>
      </c>
      <c r="C47" s="93" t="s">
        <v>132</v>
      </c>
      <c r="D47" s="13" t="s">
        <v>186</v>
      </c>
      <c r="E47" s="92" t="s">
        <v>265</v>
      </c>
      <c r="F47" s="86">
        <f t="shared" si="1"/>
        <v>3121.1</v>
      </c>
      <c r="G47" s="83">
        <f t="shared" si="2"/>
        <v>3121.1</v>
      </c>
      <c r="H47" s="14">
        <v>2829.4</v>
      </c>
      <c r="I47" s="14">
        <v>67.1</v>
      </c>
      <c r="J47" s="14">
        <v>224.6</v>
      </c>
      <c r="K47" s="48"/>
      <c r="L47" s="1"/>
    </row>
    <row r="48" spans="1:12" ht="21" customHeight="1">
      <c r="A48" s="11">
        <v>205</v>
      </c>
      <c r="B48" s="94" t="s">
        <v>131</v>
      </c>
      <c r="C48" s="93" t="s">
        <v>131</v>
      </c>
      <c r="D48" s="13" t="s">
        <v>186</v>
      </c>
      <c r="E48" s="92" t="s">
        <v>264</v>
      </c>
      <c r="F48" s="86">
        <f t="shared" si="1"/>
        <v>1189.1</v>
      </c>
      <c r="G48" s="83">
        <f t="shared" si="2"/>
        <v>0</v>
      </c>
      <c r="H48" s="14"/>
      <c r="I48" s="14"/>
      <c r="J48" s="14"/>
      <c r="K48" s="48">
        <v>1189.1</v>
      </c>
      <c r="L48" s="1"/>
    </row>
    <row r="49" spans="1:12" ht="21" customHeight="1">
      <c r="A49" s="11">
        <v>205</v>
      </c>
      <c r="B49" s="94" t="s">
        <v>131</v>
      </c>
      <c r="C49" s="93" t="s">
        <v>132</v>
      </c>
      <c r="D49" s="13" t="s">
        <v>187</v>
      </c>
      <c r="E49" s="92" t="s">
        <v>265</v>
      </c>
      <c r="F49" s="86">
        <f t="shared" si="1"/>
        <v>2478.7</v>
      </c>
      <c r="G49" s="83">
        <f t="shared" si="2"/>
        <v>2478.7</v>
      </c>
      <c r="H49" s="14">
        <v>2159.1</v>
      </c>
      <c r="I49" s="14">
        <v>50.4</v>
      </c>
      <c r="J49" s="14">
        <v>269.2</v>
      </c>
      <c r="K49" s="48"/>
      <c r="L49" s="1"/>
    </row>
    <row r="50" spans="1:12" ht="21" customHeight="1">
      <c r="A50" s="11">
        <v>205</v>
      </c>
      <c r="B50" s="94" t="s">
        <v>131</v>
      </c>
      <c r="C50" s="93" t="s">
        <v>131</v>
      </c>
      <c r="D50" s="13" t="s">
        <v>187</v>
      </c>
      <c r="E50" s="92" t="s">
        <v>264</v>
      </c>
      <c r="F50" s="86">
        <f t="shared" si="1"/>
        <v>905.6</v>
      </c>
      <c r="G50" s="83">
        <f t="shared" si="2"/>
        <v>0</v>
      </c>
      <c r="H50" s="14"/>
      <c r="I50" s="14"/>
      <c r="J50" s="14"/>
      <c r="K50" s="48">
        <v>905.6</v>
      </c>
      <c r="L50" s="1"/>
    </row>
    <row r="51" spans="1:12" ht="21" customHeight="1">
      <c r="A51" s="11">
        <v>205</v>
      </c>
      <c r="B51" s="94" t="s">
        <v>131</v>
      </c>
      <c r="C51" s="93" t="s">
        <v>132</v>
      </c>
      <c r="D51" s="13" t="s">
        <v>188</v>
      </c>
      <c r="E51" s="92" t="s">
        <v>265</v>
      </c>
      <c r="F51" s="86">
        <f t="shared" si="1"/>
        <v>1840.6</v>
      </c>
      <c r="G51" s="83">
        <f t="shared" si="2"/>
        <v>1840.6</v>
      </c>
      <c r="H51" s="14">
        <v>1639.2</v>
      </c>
      <c r="I51" s="14">
        <v>39.1</v>
      </c>
      <c r="J51" s="14">
        <v>162.3</v>
      </c>
      <c r="K51" s="48"/>
      <c r="L51" s="1"/>
    </row>
    <row r="52" spans="1:12" ht="21" customHeight="1">
      <c r="A52" s="11">
        <v>205</v>
      </c>
      <c r="B52" s="94" t="s">
        <v>131</v>
      </c>
      <c r="C52" s="93" t="s">
        <v>131</v>
      </c>
      <c r="D52" s="13" t="s">
        <v>188</v>
      </c>
      <c r="E52" s="92" t="s">
        <v>264</v>
      </c>
      <c r="F52" s="86">
        <f t="shared" si="1"/>
        <v>545</v>
      </c>
      <c r="G52" s="83">
        <f t="shared" si="2"/>
        <v>0</v>
      </c>
      <c r="H52" s="14"/>
      <c r="I52" s="14"/>
      <c r="J52" s="14"/>
      <c r="K52" s="48">
        <v>545</v>
      </c>
      <c r="L52" s="1"/>
    </row>
    <row r="53" spans="1:12" ht="21" customHeight="1">
      <c r="A53" s="11">
        <v>205</v>
      </c>
      <c r="B53" s="94" t="s">
        <v>131</v>
      </c>
      <c r="C53" s="93" t="s">
        <v>132</v>
      </c>
      <c r="D53" s="13" t="s">
        <v>189</v>
      </c>
      <c r="E53" s="92" t="s">
        <v>265</v>
      </c>
      <c r="F53" s="86">
        <f t="shared" si="1"/>
        <v>1781.8999999999999</v>
      </c>
      <c r="G53" s="83">
        <f t="shared" si="2"/>
        <v>1781.8999999999999</v>
      </c>
      <c r="H53" s="14">
        <v>1606.1</v>
      </c>
      <c r="I53" s="14">
        <v>39.1</v>
      </c>
      <c r="J53" s="14">
        <v>136.7</v>
      </c>
      <c r="K53" s="48"/>
      <c r="L53" s="1"/>
    </row>
    <row r="54" spans="1:12" ht="21" customHeight="1">
      <c r="A54" s="11">
        <v>205</v>
      </c>
      <c r="B54" s="94" t="s">
        <v>131</v>
      </c>
      <c r="C54" s="93" t="s">
        <v>131</v>
      </c>
      <c r="D54" s="13" t="s">
        <v>189</v>
      </c>
      <c r="E54" s="92" t="s">
        <v>264</v>
      </c>
      <c r="F54" s="86">
        <f t="shared" si="1"/>
        <v>597.7</v>
      </c>
      <c r="G54" s="83">
        <f t="shared" si="2"/>
        <v>0</v>
      </c>
      <c r="H54" s="14"/>
      <c r="I54" s="14"/>
      <c r="J54" s="14"/>
      <c r="K54" s="48">
        <v>597.7</v>
      </c>
      <c r="L54" s="1"/>
    </row>
    <row r="55" spans="1:12" ht="21" customHeight="1">
      <c r="A55" s="11">
        <v>205</v>
      </c>
      <c r="B55" s="94" t="s">
        <v>131</v>
      </c>
      <c r="C55" s="93" t="s">
        <v>132</v>
      </c>
      <c r="D55" s="13" t="s">
        <v>190</v>
      </c>
      <c r="E55" s="92" t="s">
        <v>265</v>
      </c>
      <c r="F55" s="86">
        <f t="shared" si="1"/>
        <v>1310.3</v>
      </c>
      <c r="G55" s="83">
        <f t="shared" si="2"/>
        <v>1310.3</v>
      </c>
      <c r="H55" s="14">
        <v>1183</v>
      </c>
      <c r="I55" s="14">
        <v>28.1</v>
      </c>
      <c r="J55" s="14">
        <v>99.2</v>
      </c>
      <c r="K55" s="48"/>
      <c r="L55" s="1"/>
    </row>
    <row r="56" spans="1:12" ht="21" customHeight="1">
      <c r="A56" s="11">
        <v>205</v>
      </c>
      <c r="B56" s="94" t="s">
        <v>131</v>
      </c>
      <c r="C56" s="93" t="s">
        <v>131</v>
      </c>
      <c r="D56" s="13" t="s">
        <v>190</v>
      </c>
      <c r="E56" s="92" t="s">
        <v>264</v>
      </c>
      <c r="F56" s="86">
        <f t="shared" si="1"/>
        <v>492.4</v>
      </c>
      <c r="G56" s="83">
        <f t="shared" si="2"/>
        <v>0</v>
      </c>
      <c r="H56" s="14"/>
      <c r="I56" s="14"/>
      <c r="J56" s="14"/>
      <c r="K56" s="48">
        <v>492.4</v>
      </c>
      <c r="L56" s="1"/>
    </row>
    <row r="57" spans="1:12" ht="21" customHeight="1">
      <c r="A57" s="11">
        <v>205</v>
      </c>
      <c r="B57" s="94" t="s">
        <v>131</v>
      </c>
      <c r="C57" s="93" t="s">
        <v>132</v>
      </c>
      <c r="D57" s="99" t="s">
        <v>191</v>
      </c>
      <c r="E57" s="92" t="s">
        <v>265</v>
      </c>
      <c r="F57" s="86">
        <f t="shared" si="1"/>
        <v>1485.3</v>
      </c>
      <c r="G57" s="83">
        <f t="shared" si="2"/>
        <v>1485.3</v>
      </c>
      <c r="H57" s="14">
        <v>1334</v>
      </c>
      <c r="I57" s="14">
        <v>32</v>
      </c>
      <c r="J57" s="14">
        <v>119.3</v>
      </c>
      <c r="K57" s="48"/>
      <c r="L57" s="1"/>
    </row>
    <row r="58" spans="1:12" ht="21" customHeight="1">
      <c r="A58" s="11">
        <v>205</v>
      </c>
      <c r="B58" s="94" t="s">
        <v>131</v>
      </c>
      <c r="C58" s="93" t="s">
        <v>131</v>
      </c>
      <c r="D58" s="99" t="s">
        <v>191</v>
      </c>
      <c r="E58" s="92" t="s">
        <v>264</v>
      </c>
      <c r="F58" s="86">
        <f t="shared" si="1"/>
        <v>500.1</v>
      </c>
      <c r="G58" s="83">
        <f t="shared" si="2"/>
        <v>0</v>
      </c>
      <c r="H58" s="14"/>
      <c r="I58" s="14"/>
      <c r="J58" s="14"/>
      <c r="K58" s="48">
        <v>500.1</v>
      </c>
      <c r="L58" s="1"/>
    </row>
    <row r="59" spans="1:12" ht="21" customHeight="1">
      <c r="A59" s="11">
        <v>205</v>
      </c>
      <c r="B59" s="94" t="s">
        <v>131</v>
      </c>
      <c r="C59" s="93" t="s">
        <v>132</v>
      </c>
      <c r="D59" s="99" t="s">
        <v>192</v>
      </c>
      <c r="E59" s="92" t="s">
        <v>265</v>
      </c>
      <c r="F59" s="86">
        <f t="shared" si="1"/>
        <v>818.6</v>
      </c>
      <c r="G59" s="83">
        <f t="shared" si="2"/>
        <v>818.6</v>
      </c>
      <c r="H59" s="14">
        <v>736.4</v>
      </c>
      <c r="I59" s="14">
        <v>17.6</v>
      </c>
      <c r="J59" s="14">
        <v>64.6</v>
      </c>
      <c r="K59" s="48"/>
      <c r="L59" s="1"/>
    </row>
    <row r="60" spans="1:12" ht="21" customHeight="1">
      <c r="A60" s="11">
        <v>205</v>
      </c>
      <c r="B60" s="94" t="s">
        <v>131</v>
      </c>
      <c r="C60" s="93" t="s">
        <v>131</v>
      </c>
      <c r="D60" s="99" t="s">
        <v>192</v>
      </c>
      <c r="E60" s="92" t="s">
        <v>264</v>
      </c>
      <c r="F60" s="86">
        <f t="shared" si="1"/>
        <v>152.5</v>
      </c>
      <c r="G60" s="83">
        <f t="shared" si="2"/>
        <v>0</v>
      </c>
      <c r="H60" s="14"/>
      <c r="I60" s="14"/>
      <c r="J60" s="14"/>
      <c r="K60" s="48">
        <v>152.5</v>
      </c>
      <c r="L60" s="1"/>
    </row>
    <row r="61" spans="1:12" ht="21" customHeight="1">
      <c r="A61" s="11">
        <v>205</v>
      </c>
      <c r="B61" s="94" t="s">
        <v>131</v>
      </c>
      <c r="C61" s="93" t="s">
        <v>131</v>
      </c>
      <c r="D61" s="99" t="s">
        <v>193</v>
      </c>
      <c r="E61" s="92" t="s">
        <v>264</v>
      </c>
      <c r="F61" s="86">
        <f t="shared" si="1"/>
        <v>3313</v>
      </c>
      <c r="G61" s="83">
        <f t="shared" si="2"/>
        <v>3313</v>
      </c>
      <c r="H61" s="14">
        <v>2969.1</v>
      </c>
      <c r="I61" s="14">
        <v>74.4</v>
      </c>
      <c r="J61" s="14">
        <v>269.5</v>
      </c>
      <c r="K61" s="48"/>
      <c r="L61" s="1"/>
    </row>
    <row r="62" spans="1:12" ht="21" customHeight="1">
      <c r="A62" s="11">
        <v>205</v>
      </c>
      <c r="B62" s="94" t="s">
        <v>131</v>
      </c>
      <c r="C62" s="93" t="s">
        <v>131</v>
      </c>
      <c r="D62" s="99" t="s">
        <v>193</v>
      </c>
      <c r="E62" s="92" t="s">
        <v>264</v>
      </c>
      <c r="F62" s="86">
        <f t="shared" si="1"/>
        <v>611.2</v>
      </c>
      <c r="G62" s="83">
        <f t="shared" si="2"/>
        <v>0</v>
      </c>
      <c r="H62" s="14"/>
      <c r="I62" s="14"/>
      <c r="J62" s="14"/>
      <c r="K62" s="48">
        <v>611.2</v>
      </c>
      <c r="L62" s="1"/>
    </row>
    <row r="63" spans="1:12" ht="21" customHeight="1">
      <c r="A63" s="11">
        <v>205</v>
      </c>
      <c r="B63" s="94" t="s">
        <v>131</v>
      </c>
      <c r="C63" s="93" t="s">
        <v>132</v>
      </c>
      <c r="D63" s="97" t="s">
        <v>194</v>
      </c>
      <c r="E63" s="92" t="s">
        <v>265</v>
      </c>
      <c r="F63" s="86">
        <f t="shared" si="1"/>
        <v>1131.7</v>
      </c>
      <c r="G63" s="83">
        <f t="shared" si="2"/>
        <v>1131.7</v>
      </c>
      <c r="H63" s="14">
        <v>1020.1</v>
      </c>
      <c r="I63" s="14">
        <v>24.4</v>
      </c>
      <c r="J63" s="14">
        <v>87.2</v>
      </c>
      <c r="K63" s="48"/>
      <c r="L63" s="1"/>
    </row>
    <row r="64" spans="1:12" ht="21" customHeight="1">
      <c r="A64" s="11">
        <v>205</v>
      </c>
      <c r="B64" s="94" t="s">
        <v>131</v>
      </c>
      <c r="C64" s="93" t="s">
        <v>131</v>
      </c>
      <c r="D64" s="97" t="s">
        <v>194</v>
      </c>
      <c r="E64" s="92" t="s">
        <v>264</v>
      </c>
      <c r="F64" s="86">
        <f t="shared" si="1"/>
        <v>314.6</v>
      </c>
      <c r="G64" s="83">
        <f t="shared" si="2"/>
        <v>0</v>
      </c>
      <c r="H64" s="14"/>
      <c r="I64" s="14"/>
      <c r="J64" s="14"/>
      <c r="K64" s="48">
        <v>314.6</v>
      </c>
      <c r="L64" s="1"/>
    </row>
    <row r="65" spans="1:12" ht="21" customHeight="1">
      <c r="A65" s="11">
        <v>205</v>
      </c>
      <c r="B65" s="94" t="s">
        <v>132</v>
      </c>
      <c r="C65" s="93" t="s">
        <v>131</v>
      </c>
      <c r="D65" s="97" t="s">
        <v>195</v>
      </c>
      <c r="E65" s="92" t="s">
        <v>266</v>
      </c>
      <c r="F65" s="86">
        <f t="shared" si="1"/>
        <v>1202.4</v>
      </c>
      <c r="G65" s="83">
        <f t="shared" si="2"/>
        <v>1202.4</v>
      </c>
      <c r="H65" s="14">
        <v>1096.8</v>
      </c>
      <c r="I65" s="14">
        <v>30.4</v>
      </c>
      <c r="J65" s="14">
        <v>75.2</v>
      </c>
      <c r="K65" s="48"/>
      <c r="L65" s="1"/>
    </row>
    <row r="66" spans="1:12" ht="21" customHeight="1">
      <c r="A66" s="11">
        <v>205</v>
      </c>
      <c r="B66" s="94" t="s">
        <v>132</v>
      </c>
      <c r="C66" s="93" t="s">
        <v>131</v>
      </c>
      <c r="D66" s="97" t="s">
        <v>195</v>
      </c>
      <c r="E66" s="92" t="s">
        <v>266</v>
      </c>
      <c r="F66" s="86">
        <f t="shared" si="1"/>
        <v>147.9</v>
      </c>
      <c r="G66" s="83">
        <f t="shared" si="2"/>
        <v>0</v>
      </c>
      <c r="H66" s="14"/>
      <c r="I66" s="14"/>
      <c r="J66" s="14"/>
      <c r="K66" s="48">
        <v>147.9</v>
      </c>
      <c r="L66" s="1"/>
    </row>
    <row r="67" spans="1:12" ht="21" customHeight="1">
      <c r="A67" s="11">
        <v>205</v>
      </c>
      <c r="B67" s="94" t="s">
        <v>260</v>
      </c>
      <c r="C67" s="93" t="s">
        <v>130</v>
      </c>
      <c r="D67" s="97" t="s">
        <v>196</v>
      </c>
      <c r="E67" s="92" t="s">
        <v>267</v>
      </c>
      <c r="F67" s="86">
        <f t="shared" si="1"/>
        <v>252.8</v>
      </c>
      <c r="G67" s="83">
        <f t="shared" si="2"/>
        <v>252.8</v>
      </c>
      <c r="H67" s="14">
        <v>205.9</v>
      </c>
      <c r="I67" s="14">
        <v>6.8</v>
      </c>
      <c r="J67" s="14">
        <v>40.1</v>
      </c>
      <c r="K67" s="48"/>
      <c r="L67" s="1"/>
    </row>
    <row r="68" spans="1:12" ht="21" customHeight="1">
      <c r="A68" s="11">
        <v>205</v>
      </c>
      <c r="B68" s="94" t="s">
        <v>260</v>
      </c>
      <c r="C68" s="93" t="s">
        <v>130</v>
      </c>
      <c r="D68" s="97" t="s">
        <v>196</v>
      </c>
      <c r="E68" s="92" t="s">
        <v>267</v>
      </c>
      <c r="F68" s="86">
        <f t="shared" si="1"/>
        <v>100.4</v>
      </c>
      <c r="G68" s="83">
        <f t="shared" si="2"/>
        <v>0</v>
      </c>
      <c r="H68" s="14"/>
      <c r="I68" s="14"/>
      <c r="J68" s="14"/>
      <c r="K68" s="48">
        <v>100.4</v>
      </c>
      <c r="L68" s="1"/>
    </row>
    <row r="69" spans="1:12" ht="21" customHeight="1">
      <c r="A69" s="11">
        <v>205</v>
      </c>
      <c r="B69" s="94" t="s">
        <v>136</v>
      </c>
      <c r="C69" s="93" t="s">
        <v>130</v>
      </c>
      <c r="D69" s="97" t="s">
        <v>197</v>
      </c>
      <c r="E69" s="92" t="s">
        <v>268</v>
      </c>
      <c r="F69" s="86">
        <f t="shared" si="1"/>
        <v>303.4</v>
      </c>
      <c r="G69" s="83">
        <f t="shared" si="2"/>
        <v>303.4</v>
      </c>
      <c r="H69" s="14">
        <v>251.2</v>
      </c>
      <c r="I69" s="14">
        <v>11.7</v>
      </c>
      <c r="J69" s="14">
        <v>40.5</v>
      </c>
      <c r="K69" s="48"/>
      <c r="L69" s="1"/>
    </row>
    <row r="70" spans="1:12" ht="21" customHeight="1">
      <c r="A70" s="11">
        <v>205</v>
      </c>
      <c r="B70" s="94" t="s">
        <v>130</v>
      </c>
      <c r="C70" s="93" t="s">
        <v>130</v>
      </c>
      <c r="D70" s="97" t="s">
        <v>198</v>
      </c>
      <c r="E70" s="92" t="s">
        <v>138</v>
      </c>
      <c r="F70" s="86">
        <f t="shared" si="1"/>
        <v>63</v>
      </c>
      <c r="G70" s="83">
        <f t="shared" si="2"/>
        <v>63</v>
      </c>
      <c r="H70" s="14">
        <v>50.5</v>
      </c>
      <c r="I70" s="14">
        <v>9.4</v>
      </c>
      <c r="J70" s="14">
        <v>3.1</v>
      </c>
      <c r="K70" s="48"/>
      <c r="L70" s="1"/>
    </row>
    <row r="71" spans="1:12" ht="21" customHeight="1">
      <c r="A71" s="11">
        <v>207</v>
      </c>
      <c r="B71" s="94" t="s">
        <v>132</v>
      </c>
      <c r="C71" s="93" t="s">
        <v>131</v>
      </c>
      <c r="D71" s="97" t="s">
        <v>198</v>
      </c>
      <c r="E71" s="92" t="s">
        <v>139</v>
      </c>
      <c r="F71" s="86">
        <f t="shared" si="1"/>
        <v>0</v>
      </c>
      <c r="G71" s="83">
        <f t="shared" si="2"/>
        <v>0</v>
      </c>
      <c r="H71" s="14"/>
      <c r="I71" s="14"/>
      <c r="J71" s="14"/>
      <c r="K71" s="48"/>
      <c r="L71" s="1"/>
    </row>
    <row r="72" spans="1:12" ht="21" customHeight="1">
      <c r="A72" s="11">
        <v>205</v>
      </c>
      <c r="B72" s="94" t="s">
        <v>130</v>
      </c>
      <c r="C72" s="93" t="s">
        <v>130</v>
      </c>
      <c r="D72" s="97" t="s">
        <v>199</v>
      </c>
      <c r="E72" s="92" t="s">
        <v>138</v>
      </c>
      <c r="F72" s="86">
        <f t="shared" si="1"/>
        <v>102.39999999999999</v>
      </c>
      <c r="G72" s="83">
        <f t="shared" si="2"/>
        <v>102.39999999999999</v>
      </c>
      <c r="H72" s="14">
        <v>15.5</v>
      </c>
      <c r="I72" s="14">
        <v>5.8</v>
      </c>
      <c r="J72" s="14">
        <v>81.1</v>
      </c>
      <c r="K72" s="48"/>
      <c r="L72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0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43" t="s">
        <v>79</v>
      </c>
      <c r="B2" s="143"/>
      <c r="C2" s="143"/>
      <c r="D2" s="143"/>
      <c r="E2" s="28"/>
      <c r="F2" s="28"/>
      <c r="G2" s="28"/>
      <c r="H2" s="28"/>
      <c r="I2" s="28"/>
      <c r="J2" s="28"/>
      <c r="K2" s="28"/>
      <c r="L2" s="28"/>
      <c r="M2" s="28"/>
    </row>
    <row r="4" spans="1:4" ht="20.25" customHeight="1">
      <c r="A4" s="29" t="s">
        <v>1</v>
      </c>
      <c r="B4" s="30" t="s">
        <v>2</v>
      </c>
      <c r="C4" s="1"/>
      <c r="D4" s="31" t="s">
        <v>3</v>
      </c>
    </row>
    <row r="5" spans="1:4" ht="20.25" customHeight="1">
      <c r="A5" s="145" t="s">
        <v>4</v>
      </c>
      <c r="B5" s="146"/>
      <c r="C5" s="145" t="s">
        <v>5</v>
      </c>
      <c r="D5" s="147"/>
    </row>
    <row r="6" spans="1:5" ht="20.25" customHeight="1">
      <c r="A6" s="140" t="s">
        <v>61</v>
      </c>
      <c r="B6" s="140" t="s">
        <v>62</v>
      </c>
      <c r="C6" s="140" t="s">
        <v>63</v>
      </c>
      <c r="D6" s="140" t="s">
        <v>80</v>
      </c>
      <c r="E6" s="1"/>
    </row>
    <row r="7" spans="1:4" ht="20.25" customHeight="1">
      <c r="A7" s="141"/>
      <c r="B7" s="141"/>
      <c r="C7" s="141"/>
      <c r="D7" s="141"/>
    </row>
    <row r="8" spans="1:7" ht="36.75" customHeight="1">
      <c r="A8" s="141"/>
      <c r="B8" s="141"/>
      <c r="C8" s="141"/>
      <c r="D8" s="141"/>
      <c r="G8" s="1"/>
    </row>
    <row r="9" spans="1:7" ht="22.5" customHeight="1">
      <c r="A9" s="32" t="s">
        <v>81</v>
      </c>
      <c r="B9" s="20"/>
      <c r="C9" s="33" t="s">
        <v>19</v>
      </c>
      <c r="D9" s="86">
        <f>SUM(D10:D12)</f>
        <v>0</v>
      </c>
      <c r="E9" s="1"/>
      <c r="G9" s="1"/>
    </row>
    <row r="10" spans="1:8" ht="21.75" customHeight="1">
      <c r="A10" s="34"/>
      <c r="B10" s="35"/>
      <c r="C10" s="36" t="s">
        <v>21</v>
      </c>
      <c r="D10" s="20"/>
      <c r="E10" s="1"/>
      <c r="F10" s="1"/>
      <c r="H10" s="1"/>
    </row>
    <row r="11" spans="1:8" ht="21.75" customHeight="1">
      <c r="A11" s="34"/>
      <c r="B11" s="37"/>
      <c r="C11" s="33" t="s">
        <v>23</v>
      </c>
      <c r="D11" s="20"/>
      <c r="E11" s="38"/>
      <c r="F11" s="1"/>
      <c r="G11" s="1"/>
      <c r="H11" s="1"/>
    </row>
    <row r="12" spans="1:7" ht="21.75" customHeight="1">
      <c r="A12" s="34"/>
      <c r="B12" s="39"/>
      <c r="C12" s="36" t="s">
        <v>25</v>
      </c>
      <c r="D12" s="20"/>
      <c r="E12" s="1"/>
      <c r="F12" s="1"/>
      <c r="G12" s="1"/>
    </row>
    <row r="13" spans="1:8" ht="21.75" customHeight="1">
      <c r="A13" s="34"/>
      <c r="B13" s="37"/>
      <c r="C13" s="36" t="s">
        <v>27</v>
      </c>
      <c r="D13" s="86">
        <f>SUM(D14:D20)</f>
        <v>0</v>
      </c>
      <c r="E13" s="1"/>
      <c r="F13" s="1"/>
      <c r="G13" s="1"/>
      <c r="H13" s="1"/>
    </row>
    <row r="14" spans="1:8" ht="21.75" customHeight="1">
      <c r="A14" s="34"/>
      <c r="B14" s="40"/>
      <c r="C14" s="36" t="s">
        <v>29</v>
      </c>
      <c r="D14" s="20"/>
      <c r="E14" s="38"/>
      <c r="F14" s="1"/>
      <c r="G14" s="1"/>
      <c r="H14" s="1"/>
    </row>
    <row r="15" spans="1:11" ht="21.75" customHeight="1">
      <c r="A15" s="34"/>
      <c r="B15" s="40"/>
      <c r="C15" s="33" t="s">
        <v>31</v>
      </c>
      <c r="D15" s="20"/>
      <c r="E15" s="1"/>
      <c r="F15" s="1"/>
      <c r="G15" s="1"/>
      <c r="H15" s="1"/>
      <c r="I15" s="1"/>
      <c r="J15" s="1"/>
      <c r="K15" s="1"/>
    </row>
    <row r="16" spans="1:11" ht="21.75" customHeight="1">
      <c r="A16" s="32"/>
      <c r="B16" s="37"/>
      <c r="C16" s="33" t="s">
        <v>34</v>
      </c>
      <c r="D16" s="20"/>
      <c r="E16" s="1"/>
      <c r="F16" s="1"/>
      <c r="G16" s="1"/>
      <c r="H16" s="1"/>
      <c r="I16" s="1"/>
      <c r="J16" s="1"/>
      <c r="K16" s="1"/>
    </row>
    <row r="17" spans="1:12" ht="21.75" customHeight="1">
      <c r="A17" s="32"/>
      <c r="B17" s="39"/>
      <c r="C17" s="36" t="s">
        <v>36</v>
      </c>
      <c r="D17" s="20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2"/>
      <c r="B18" s="37"/>
      <c r="C18" s="36" t="s">
        <v>38</v>
      </c>
      <c r="D18" s="20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2"/>
      <c r="B19" s="37"/>
      <c r="C19" s="36" t="s">
        <v>39</v>
      </c>
      <c r="D19" s="20"/>
      <c r="E19" s="1"/>
      <c r="F19" s="1"/>
      <c r="G19" s="1"/>
      <c r="H19" s="1"/>
      <c r="I19" s="1"/>
      <c r="J19" s="1"/>
      <c r="K19" s="1"/>
    </row>
    <row r="20" spans="1:11" ht="21.75" customHeight="1">
      <c r="A20" s="34"/>
      <c r="B20" s="6"/>
      <c r="C20" s="36" t="s">
        <v>40</v>
      </c>
      <c r="D20" s="20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4"/>
      <c r="B21" s="41"/>
      <c r="C21" s="42"/>
      <c r="D21" s="4"/>
    </row>
    <row r="22" spans="1:10" ht="21.75" customHeight="1">
      <c r="A22" s="32" t="s">
        <v>41</v>
      </c>
      <c r="B22" s="86">
        <f>SUM(B9:B21)</f>
        <v>0</v>
      </c>
      <c r="C22" s="33" t="s">
        <v>42</v>
      </c>
      <c r="D22" s="86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39" sqref="F639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69" t="s">
        <v>126</v>
      </c>
      <c r="B2" s="169"/>
      <c r="C2" s="169"/>
      <c r="D2" s="169"/>
      <c r="E2" s="169"/>
      <c r="F2" s="169"/>
      <c r="G2" s="169"/>
      <c r="H2" s="169"/>
      <c r="I2" s="169"/>
    </row>
    <row r="3" spans="4:9" ht="18.75" customHeight="1">
      <c r="D3" s="22"/>
      <c r="E3" s="23"/>
      <c r="F3" s="24"/>
      <c r="G3" s="24"/>
      <c r="H3" s="22"/>
      <c r="I3" s="27" t="s">
        <v>3</v>
      </c>
    </row>
    <row r="4" spans="1:9" ht="18.75" customHeight="1">
      <c r="A4" s="141" t="s">
        <v>67</v>
      </c>
      <c r="B4" s="141"/>
      <c r="C4" s="141"/>
      <c r="D4" s="173" t="s">
        <v>83</v>
      </c>
      <c r="E4" s="170" t="s">
        <v>84</v>
      </c>
      <c r="F4" s="165"/>
      <c r="G4" s="165"/>
      <c r="H4" s="165"/>
      <c r="I4" s="165"/>
    </row>
    <row r="5" spans="1:9" ht="18.75" customHeight="1">
      <c r="A5" s="164" t="s">
        <v>70</v>
      </c>
      <c r="B5" s="164" t="s">
        <v>71</v>
      </c>
      <c r="C5" s="164" t="s">
        <v>72</v>
      </c>
      <c r="D5" s="173"/>
      <c r="E5" s="171" t="s">
        <v>52</v>
      </c>
      <c r="F5" s="171" t="s">
        <v>85</v>
      </c>
      <c r="G5" s="171"/>
      <c r="H5" s="150" t="s">
        <v>86</v>
      </c>
      <c r="I5" s="168" t="s">
        <v>87</v>
      </c>
    </row>
    <row r="6" spans="1:9" ht="26.25" customHeight="1">
      <c r="A6" s="172"/>
      <c r="B6" s="172"/>
      <c r="C6" s="172"/>
      <c r="D6" s="173"/>
      <c r="E6" s="171"/>
      <c r="F6" s="19" t="s">
        <v>16</v>
      </c>
      <c r="G6" s="19" t="s">
        <v>88</v>
      </c>
      <c r="H6" s="150"/>
      <c r="I6" s="168"/>
    </row>
    <row r="7" spans="1:10" ht="18.75" customHeight="1">
      <c r="A7" s="25"/>
      <c r="B7" s="26"/>
      <c r="C7" s="26"/>
      <c r="D7" s="79" t="s">
        <v>52</v>
      </c>
      <c r="E7" s="83">
        <f>E8+E27+E46+E65+E84+E103+E122+E141+E160+E179+E198+E217+E236+E255+E274+E293+E312+E331+E350+E369+E388+E407+E426+E445+E464+E483+E502+E521+E540+E578+E559+E597+E616+E635+E654</f>
        <v>46492.50000000001</v>
      </c>
      <c r="F7" s="83">
        <f>F8+F27+F46+F65+F84+F103+F122+F141+F160+F179+F198+F217+F236+F255+F274+F293+F312+F331+F350+F369+F388+F407+F426+F445+F464+F483+F502+F521+F540+F578+F559+F597+F616+F635+F654</f>
        <v>46492.50000000001</v>
      </c>
      <c r="G7" s="83">
        <f>G8+G27+G46+G65+G84+G103+G122+G141+G160+G179+G198+G217+G236+G255+G274+G293+G312+G331+G350+G369+G388+G407+G426+G445+G464+G483+G502+G521+G540+G578+G559+G597+G616+G635+G654</f>
        <v>46142.50000000001</v>
      </c>
      <c r="H7" s="83">
        <f>SUM(H8:H30)</f>
        <v>0</v>
      </c>
      <c r="I7" s="83">
        <f>SUM(I8:I30)</f>
        <v>0</v>
      </c>
      <c r="J7" s="1"/>
    </row>
    <row r="8" spans="1:10" ht="18.75" customHeight="1">
      <c r="A8" s="25"/>
      <c r="B8" s="26"/>
      <c r="C8" s="26"/>
      <c r="D8" s="88" t="s">
        <v>168</v>
      </c>
      <c r="E8" s="83">
        <f>E9+E15+E20</f>
        <v>155.89999999999998</v>
      </c>
      <c r="F8" s="83">
        <f>F9+F15+F20</f>
        <v>155.89999999999998</v>
      </c>
      <c r="G8" s="83">
        <f>G9+G15+G20</f>
        <v>155.89999999999998</v>
      </c>
      <c r="H8" s="14"/>
      <c r="I8" s="14"/>
      <c r="J8" s="1"/>
    </row>
    <row r="9" spans="1:10" ht="18.75" customHeight="1">
      <c r="A9" s="25">
        <v>301</v>
      </c>
      <c r="B9" s="89"/>
      <c r="C9" s="26"/>
      <c r="D9" s="95" t="s">
        <v>140</v>
      </c>
      <c r="E9" s="83">
        <v>133.39999999999998</v>
      </c>
      <c r="F9" s="83">
        <v>133.39999999999998</v>
      </c>
      <c r="G9" s="83">
        <v>133.39999999999998</v>
      </c>
      <c r="H9" s="14"/>
      <c r="I9" s="14"/>
      <c r="J9" s="1"/>
    </row>
    <row r="10" spans="1:10" ht="18.75" customHeight="1">
      <c r="A10" s="25"/>
      <c r="B10" s="89" t="s">
        <v>141</v>
      </c>
      <c r="C10" s="26"/>
      <c r="D10" s="90" t="s">
        <v>142</v>
      </c>
      <c r="E10" s="83">
        <v>67.6</v>
      </c>
      <c r="F10" s="83">
        <v>67.6</v>
      </c>
      <c r="G10" s="83">
        <v>67.6</v>
      </c>
      <c r="H10" s="14"/>
      <c r="I10" s="14"/>
      <c r="J10" s="1"/>
    </row>
    <row r="11" spans="1:10" ht="18.75" customHeight="1">
      <c r="A11" s="25"/>
      <c r="B11" s="89" t="s">
        <v>143</v>
      </c>
      <c r="C11" s="26"/>
      <c r="D11" s="90" t="s">
        <v>144</v>
      </c>
      <c r="E11" s="83">
        <v>17.5</v>
      </c>
      <c r="F11" s="83">
        <v>17.5</v>
      </c>
      <c r="G11" s="83">
        <v>17.5</v>
      </c>
      <c r="H11" s="14"/>
      <c r="I11" s="14"/>
      <c r="J11" s="1"/>
    </row>
    <row r="12" spans="1:10" ht="18.75" customHeight="1">
      <c r="A12" s="25"/>
      <c r="B12" s="89" t="s">
        <v>145</v>
      </c>
      <c r="C12" s="26"/>
      <c r="D12" s="90" t="s">
        <v>146</v>
      </c>
      <c r="E12" s="83">
        <v>5.5</v>
      </c>
      <c r="F12" s="83">
        <v>5.5</v>
      </c>
      <c r="G12" s="83">
        <v>5.5</v>
      </c>
      <c r="H12" s="14"/>
      <c r="I12" s="14"/>
      <c r="J12" s="1"/>
    </row>
    <row r="13" spans="1:10" ht="18.75" customHeight="1">
      <c r="A13" s="25"/>
      <c r="B13" s="89" t="s">
        <v>147</v>
      </c>
      <c r="C13" s="26"/>
      <c r="D13" s="90" t="s">
        <v>148</v>
      </c>
      <c r="E13" s="83">
        <v>29.3</v>
      </c>
      <c r="F13" s="83">
        <v>29.3</v>
      </c>
      <c r="G13" s="83">
        <v>29.3</v>
      </c>
      <c r="H13" s="14"/>
      <c r="I13" s="14"/>
      <c r="J13" s="1"/>
    </row>
    <row r="14" spans="1:10" ht="18.75" customHeight="1">
      <c r="A14" s="25"/>
      <c r="B14" s="26" t="s">
        <v>149</v>
      </c>
      <c r="C14" s="26"/>
      <c r="D14" s="90" t="s">
        <v>150</v>
      </c>
      <c r="E14" s="83">
        <v>13.5</v>
      </c>
      <c r="F14" s="83">
        <v>13.5</v>
      </c>
      <c r="G14" s="83">
        <v>13.5</v>
      </c>
      <c r="H14" s="14"/>
      <c r="I14" s="14"/>
      <c r="J14" s="1"/>
    </row>
    <row r="15" spans="1:10" ht="18.75" customHeight="1">
      <c r="A15" s="25">
        <v>302</v>
      </c>
      <c r="B15" s="26"/>
      <c r="C15" s="26"/>
      <c r="D15" s="95" t="s">
        <v>151</v>
      </c>
      <c r="E15" s="83">
        <v>7.199999999999999</v>
      </c>
      <c r="F15" s="83">
        <v>7.199999999999999</v>
      </c>
      <c r="G15" s="83">
        <v>7.199999999999999</v>
      </c>
      <c r="H15" s="14"/>
      <c r="I15" s="14"/>
      <c r="J15" s="1"/>
    </row>
    <row r="16" spans="1:10" ht="18.75" customHeight="1">
      <c r="A16" s="25"/>
      <c r="B16" s="89"/>
      <c r="C16" s="26"/>
      <c r="D16" s="90" t="s">
        <v>152</v>
      </c>
      <c r="E16" s="83">
        <v>3.4</v>
      </c>
      <c r="F16" s="83">
        <v>3.4</v>
      </c>
      <c r="G16" s="83">
        <v>3.4</v>
      </c>
      <c r="H16" s="14"/>
      <c r="I16" s="14"/>
      <c r="J16" s="1"/>
    </row>
    <row r="17" spans="1:10" ht="18.75" customHeight="1">
      <c r="A17" s="25"/>
      <c r="B17" s="89" t="s">
        <v>153</v>
      </c>
      <c r="C17" s="26"/>
      <c r="D17" s="90" t="s">
        <v>154</v>
      </c>
      <c r="E17" s="83">
        <v>1</v>
      </c>
      <c r="F17" s="83">
        <v>1</v>
      </c>
      <c r="G17" s="83">
        <v>1</v>
      </c>
      <c r="H17" s="14"/>
      <c r="I17" s="14"/>
      <c r="J17" s="1"/>
    </row>
    <row r="18" spans="1:10" ht="18.75" customHeight="1">
      <c r="A18" s="25"/>
      <c r="B18" s="89" t="s">
        <v>155</v>
      </c>
      <c r="C18" s="26"/>
      <c r="D18" s="90" t="s">
        <v>156</v>
      </c>
      <c r="E18" s="83">
        <v>2.1</v>
      </c>
      <c r="F18" s="83">
        <v>2.1</v>
      </c>
      <c r="G18" s="83">
        <v>2.1</v>
      </c>
      <c r="H18" s="14"/>
      <c r="I18" s="14"/>
      <c r="J18" s="1"/>
    </row>
    <row r="19" spans="1:10" ht="18.75" customHeight="1">
      <c r="A19" s="25"/>
      <c r="B19" s="26" t="s">
        <v>149</v>
      </c>
      <c r="C19" s="26"/>
      <c r="D19" s="90" t="s">
        <v>157</v>
      </c>
      <c r="E19" s="83">
        <v>0.6999999999999993</v>
      </c>
      <c r="F19" s="83">
        <v>0.6999999999999993</v>
      </c>
      <c r="G19" s="83">
        <v>0.6999999999999993</v>
      </c>
      <c r="H19" s="14"/>
      <c r="I19" s="14"/>
      <c r="J19" s="1"/>
    </row>
    <row r="20" spans="1:10" ht="18.75" customHeight="1">
      <c r="A20" s="25">
        <v>303</v>
      </c>
      <c r="B20" s="89"/>
      <c r="C20" s="89"/>
      <c r="D20" s="95" t="s">
        <v>158</v>
      </c>
      <c r="E20" s="83">
        <v>15.3</v>
      </c>
      <c r="F20" s="83">
        <v>15.3</v>
      </c>
      <c r="G20" s="83">
        <v>15.3</v>
      </c>
      <c r="H20" s="14"/>
      <c r="I20" s="14"/>
      <c r="J20" s="1"/>
    </row>
    <row r="21" spans="1:10" ht="18.75" customHeight="1">
      <c r="A21" s="25"/>
      <c r="B21" s="89" t="s">
        <v>141</v>
      </c>
      <c r="C21" s="26"/>
      <c r="D21" s="90" t="s">
        <v>159</v>
      </c>
      <c r="E21" s="83">
        <v>0</v>
      </c>
      <c r="F21" s="83">
        <v>0</v>
      </c>
      <c r="G21" s="83">
        <v>0</v>
      </c>
      <c r="H21" s="14"/>
      <c r="I21" s="14"/>
      <c r="J21" s="1"/>
    </row>
    <row r="22" spans="1:10" ht="18.75" customHeight="1">
      <c r="A22" s="25"/>
      <c r="B22" s="89" t="s">
        <v>143</v>
      </c>
      <c r="C22" s="26"/>
      <c r="D22" s="90" t="s">
        <v>160</v>
      </c>
      <c r="E22" s="83">
        <v>5.2</v>
      </c>
      <c r="F22" s="83">
        <v>5.2</v>
      </c>
      <c r="G22" s="83">
        <v>5.2</v>
      </c>
      <c r="H22" s="14"/>
      <c r="I22" s="14"/>
      <c r="J22" s="1"/>
    </row>
    <row r="23" spans="1:10" ht="18.75" customHeight="1">
      <c r="A23" s="25"/>
      <c r="B23" s="89" t="s">
        <v>161</v>
      </c>
      <c r="C23" s="26"/>
      <c r="D23" s="90" t="s">
        <v>162</v>
      </c>
      <c r="E23" s="83">
        <v>2.5</v>
      </c>
      <c r="F23" s="83">
        <v>2.5</v>
      </c>
      <c r="G23" s="83">
        <v>2.5</v>
      </c>
      <c r="H23" s="14"/>
      <c r="I23" s="14"/>
      <c r="J23" s="1"/>
    </row>
    <row r="24" spans="1:10" ht="18.75" customHeight="1">
      <c r="A24" s="25"/>
      <c r="B24" s="89" t="s">
        <v>163</v>
      </c>
      <c r="C24" s="26"/>
      <c r="D24" s="90" t="s">
        <v>164</v>
      </c>
      <c r="E24" s="83">
        <v>0</v>
      </c>
      <c r="F24" s="83">
        <v>0</v>
      </c>
      <c r="G24" s="83">
        <v>0</v>
      </c>
      <c r="H24" s="14"/>
      <c r="I24" s="14"/>
      <c r="J24" s="1"/>
    </row>
    <row r="25" spans="1:10" ht="18.75" customHeight="1">
      <c r="A25" s="25"/>
      <c r="B25" s="89" t="s">
        <v>165</v>
      </c>
      <c r="C25" s="26"/>
      <c r="D25" s="90" t="s">
        <v>166</v>
      </c>
      <c r="E25" s="83">
        <v>7.6</v>
      </c>
      <c r="F25" s="83">
        <v>7.6</v>
      </c>
      <c r="G25" s="83">
        <v>7.6</v>
      </c>
      <c r="H25" s="14"/>
      <c r="I25" s="14"/>
      <c r="J25" s="1"/>
    </row>
    <row r="26" spans="1:10" ht="18.75" customHeight="1">
      <c r="A26" s="25"/>
      <c r="B26" s="26" t="s">
        <v>149</v>
      </c>
      <c r="C26" s="26"/>
      <c r="D26" s="96" t="s">
        <v>167</v>
      </c>
      <c r="E26" s="83">
        <v>0</v>
      </c>
      <c r="F26" s="83">
        <v>0</v>
      </c>
      <c r="G26" s="83">
        <v>0</v>
      </c>
      <c r="H26" s="14"/>
      <c r="I26" s="14"/>
      <c r="J26" s="1"/>
    </row>
    <row r="27" spans="1:10" ht="18.75" customHeight="1">
      <c r="A27" s="25"/>
      <c r="B27" s="26"/>
      <c r="C27" s="26"/>
      <c r="D27" s="13" t="s">
        <v>169</v>
      </c>
      <c r="E27" s="83">
        <f>E28+E34+E39</f>
        <v>23.1</v>
      </c>
      <c r="F27" s="83">
        <f>F28+F34+F39</f>
        <v>23.1</v>
      </c>
      <c r="G27" s="83">
        <f>G28+G34+G39</f>
        <v>23.1</v>
      </c>
      <c r="H27" s="14"/>
      <c r="I27" s="14"/>
      <c r="J27" s="1"/>
    </row>
    <row r="28" spans="1:10" ht="18.75" customHeight="1">
      <c r="A28" s="25">
        <v>301</v>
      </c>
      <c r="B28" s="26"/>
      <c r="C28" s="26"/>
      <c r="D28" s="95" t="s">
        <v>140</v>
      </c>
      <c r="E28" s="83">
        <v>20.6</v>
      </c>
      <c r="F28" s="83">
        <v>20.6</v>
      </c>
      <c r="G28" s="83">
        <v>20.6</v>
      </c>
      <c r="H28" s="14"/>
      <c r="I28" s="14"/>
      <c r="J28" s="1"/>
    </row>
    <row r="29" spans="1:10" ht="18.75" customHeight="1">
      <c r="A29" s="25"/>
      <c r="B29" s="26" t="s">
        <v>141</v>
      </c>
      <c r="C29" s="26"/>
      <c r="D29" s="90" t="s">
        <v>142</v>
      </c>
      <c r="E29" s="83">
        <v>11.2</v>
      </c>
      <c r="F29" s="83">
        <v>11.2</v>
      </c>
      <c r="G29" s="83">
        <v>11.2</v>
      </c>
      <c r="H29" s="14"/>
      <c r="I29" s="14"/>
      <c r="J29" s="1"/>
    </row>
    <row r="30" spans="1:10" ht="18.75" customHeight="1">
      <c r="A30" s="25"/>
      <c r="B30" s="26" t="s">
        <v>143</v>
      </c>
      <c r="C30" s="26"/>
      <c r="D30" s="90" t="s">
        <v>144</v>
      </c>
      <c r="E30" s="83">
        <v>2.8</v>
      </c>
      <c r="F30" s="83">
        <v>2.8</v>
      </c>
      <c r="G30" s="83">
        <v>2.8</v>
      </c>
      <c r="H30" s="14"/>
      <c r="I30" s="14"/>
      <c r="J30" s="1"/>
    </row>
    <row r="31" spans="1:9" ht="18.75" customHeight="1">
      <c r="A31" s="25"/>
      <c r="B31" s="26" t="s">
        <v>145</v>
      </c>
      <c r="C31" s="26"/>
      <c r="D31" s="90" t="s">
        <v>146</v>
      </c>
      <c r="E31" s="83">
        <v>0.9</v>
      </c>
      <c r="F31" s="83">
        <v>0.9</v>
      </c>
      <c r="G31" s="83">
        <v>0.9</v>
      </c>
      <c r="H31" s="14"/>
      <c r="I31" s="14"/>
    </row>
    <row r="32" spans="1:10" ht="18.75" customHeight="1">
      <c r="A32" s="25"/>
      <c r="B32" s="26" t="s">
        <v>147</v>
      </c>
      <c r="C32" s="26"/>
      <c r="D32" s="90" t="s">
        <v>148</v>
      </c>
      <c r="E32" s="83">
        <v>4.1</v>
      </c>
      <c r="F32" s="83">
        <v>4.1</v>
      </c>
      <c r="G32" s="83">
        <v>4.1</v>
      </c>
      <c r="H32" s="14"/>
      <c r="I32" s="14"/>
      <c r="J32" s="1"/>
    </row>
    <row r="33" spans="1:10" ht="18.75" customHeight="1">
      <c r="A33" s="25"/>
      <c r="B33" s="26" t="s">
        <v>149</v>
      </c>
      <c r="C33" s="26"/>
      <c r="D33" s="90" t="s">
        <v>150</v>
      </c>
      <c r="E33" s="83">
        <v>1.6</v>
      </c>
      <c r="F33" s="83">
        <v>1.6</v>
      </c>
      <c r="G33" s="83">
        <v>1.6</v>
      </c>
      <c r="H33" s="14"/>
      <c r="I33" s="14"/>
      <c r="J33" s="1"/>
    </row>
    <row r="34" spans="1:10" ht="18.75" customHeight="1">
      <c r="A34" s="25">
        <v>302</v>
      </c>
      <c r="B34" s="26"/>
      <c r="C34" s="26"/>
      <c r="D34" s="95" t="s">
        <v>151</v>
      </c>
      <c r="E34" s="83">
        <v>1.2</v>
      </c>
      <c r="F34" s="83">
        <v>1.2</v>
      </c>
      <c r="G34" s="83">
        <v>1.2</v>
      </c>
      <c r="H34" s="14"/>
      <c r="I34" s="14"/>
      <c r="J34" s="1"/>
    </row>
    <row r="35" spans="1:10" ht="18.75" customHeight="1">
      <c r="A35" s="25"/>
      <c r="B35" s="26"/>
      <c r="C35" s="26"/>
      <c r="D35" s="90" t="s">
        <v>152</v>
      </c>
      <c r="E35" s="83">
        <v>0.6</v>
      </c>
      <c r="F35" s="83">
        <v>0.6</v>
      </c>
      <c r="G35" s="83">
        <v>0.6</v>
      </c>
      <c r="H35" s="14"/>
      <c r="I35" s="14"/>
      <c r="J35" s="1"/>
    </row>
    <row r="36" spans="1:10" ht="18.75" customHeight="1">
      <c r="A36" s="25"/>
      <c r="B36" s="26" t="s">
        <v>153</v>
      </c>
      <c r="C36" s="26"/>
      <c r="D36" s="90" t="s">
        <v>154</v>
      </c>
      <c r="E36" s="83">
        <v>0.2</v>
      </c>
      <c r="F36" s="83">
        <v>0.2</v>
      </c>
      <c r="G36" s="83">
        <v>0.2</v>
      </c>
      <c r="H36" s="14"/>
      <c r="I36" s="14"/>
      <c r="J36" s="1"/>
    </row>
    <row r="37" spans="1:10" ht="18.75" customHeight="1">
      <c r="A37" s="25"/>
      <c r="B37" s="26" t="s">
        <v>155</v>
      </c>
      <c r="C37" s="26"/>
      <c r="D37" s="90" t="s">
        <v>156</v>
      </c>
      <c r="E37" s="83">
        <v>0.4</v>
      </c>
      <c r="F37" s="83">
        <v>0.4</v>
      </c>
      <c r="G37" s="83">
        <v>0.4</v>
      </c>
      <c r="H37" s="14"/>
      <c r="I37" s="14"/>
      <c r="J37" s="1"/>
    </row>
    <row r="38" spans="1:10" ht="18.75" customHeight="1">
      <c r="A38" s="25"/>
      <c r="B38" s="26" t="s">
        <v>149</v>
      </c>
      <c r="C38" s="26"/>
      <c r="D38" s="90" t="s">
        <v>157</v>
      </c>
      <c r="E38" s="83">
        <v>-2.7755575615628914E-16</v>
      </c>
      <c r="F38" s="83">
        <v>-2.7755575615628914E-16</v>
      </c>
      <c r="G38" s="83">
        <v>-2.7755575615628914E-16</v>
      </c>
      <c r="H38" s="14"/>
      <c r="I38" s="14"/>
      <c r="J38" s="1"/>
    </row>
    <row r="39" spans="1:10" ht="18.75" customHeight="1">
      <c r="A39" s="25">
        <v>303</v>
      </c>
      <c r="B39" s="26"/>
      <c r="C39" s="26"/>
      <c r="D39" s="95" t="s">
        <v>158</v>
      </c>
      <c r="E39" s="83">
        <v>1.3</v>
      </c>
      <c r="F39" s="83">
        <v>1.3</v>
      </c>
      <c r="G39" s="83">
        <v>1.3</v>
      </c>
      <c r="H39" s="14"/>
      <c r="I39" s="14"/>
      <c r="J39" s="1"/>
    </row>
    <row r="40" spans="1:10" ht="18.75" customHeight="1">
      <c r="A40" s="25"/>
      <c r="B40" s="26" t="s">
        <v>141</v>
      </c>
      <c r="C40" s="26"/>
      <c r="D40" s="90" t="s">
        <v>159</v>
      </c>
      <c r="E40" s="83">
        <v>0</v>
      </c>
      <c r="F40" s="83">
        <v>0</v>
      </c>
      <c r="G40" s="83">
        <v>0</v>
      </c>
      <c r="H40" s="14"/>
      <c r="I40" s="14"/>
      <c r="J40" s="1"/>
    </row>
    <row r="41" spans="1:10" ht="18.75" customHeight="1">
      <c r="A41" s="25"/>
      <c r="B41" s="26" t="s">
        <v>143</v>
      </c>
      <c r="C41" s="26"/>
      <c r="D41" s="90" t="s">
        <v>160</v>
      </c>
      <c r="E41" s="83"/>
      <c r="F41" s="83"/>
      <c r="G41" s="83"/>
      <c r="H41" s="14"/>
      <c r="I41" s="14"/>
      <c r="J41" s="1"/>
    </row>
    <row r="42" spans="1:9" ht="18.75" customHeight="1">
      <c r="A42" s="25"/>
      <c r="B42" s="26" t="s">
        <v>161</v>
      </c>
      <c r="C42" s="26"/>
      <c r="D42" s="90" t="s">
        <v>162</v>
      </c>
      <c r="E42" s="83">
        <v>0</v>
      </c>
      <c r="F42" s="83">
        <v>0</v>
      </c>
      <c r="G42" s="83">
        <v>0</v>
      </c>
      <c r="H42" s="14"/>
      <c r="I42" s="14"/>
    </row>
    <row r="43" spans="1:9" ht="18.75" customHeight="1">
      <c r="A43" s="25"/>
      <c r="B43" s="26" t="s">
        <v>163</v>
      </c>
      <c r="C43" s="26"/>
      <c r="D43" s="90" t="s">
        <v>164</v>
      </c>
      <c r="E43" s="83">
        <v>0</v>
      </c>
      <c r="F43" s="83">
        <v>0</v>
      </c>
      <c r="G43" s="83">
        <v>0</v>
      </c>
      <c r="H43" s="14"/>
      <c r="I43" s="14"/>
    </row>
    <row r="44" spans="1:9" ht="18.75" customHeight="1">
      <c r="A44" s="25"/>
      <c r="B44" s="26" t="s">
        <v>165</v>
      </c>
      <c r="C44" s="26"/>
      <c r="D44" s="90" t="s">
        <v>166</v>
      </c>
      <c r="E44" s="83">
        <v>1.3</v>
      </c>
      <c r="F44" s="83">
        <v>1.3</v>
      </c>
      <c r="G44" s="83">
        <v>1.3</v>
      </c>
      <c r="H44" s="14"/>
      <c r="I44" s="14"/>
    </row>
    <row r="45" spans="1:9" ht="18.75" customHeight="1">
      <c r="A45" s="25"/>
      <c r="B45" s="26" t="s">
        <v>149</v>
      </c>
      <c r="C45" s="26"/>
      <c r="D45" s="96" t="s">
        <v>167</v>
      </c>
      <c r="E45" s="83">
        <v>0</v>
      </c>
      <c r="F45" s="83">
        <v>0</v>
      </c>
      <c r="G45" s="83">
        <v>0</v>
      </c>
      <c r="H45" s="14"/>
      <c r="I45" s="14"/>
    </row>
    <row r="46" spans="1:9" ht="18.75" customHeight="1">
      <c r="A46" s="25"/>
      <c r="B46" s="26"/>
      <c r="C46" s="26"/>
      <c r="D46" s="13" t="s">
        <v>170</v>
      </c>
      <c r="E46" s="83">
        <f>E47+E53+E58</f>
        <v>330.7</v>
      </c>
      <c r="F46" s="83">
        <f>F47+F53+F58</f>
        <v>330.7</v>
      </c>
      <c r="G46" s="83">
        <f>G47+G53+G58</f>
        <v>330.7</v>
      </c>
      <c r="H46" s="14"/>
      <c r="I46" s="14"/>
    </row>
    <row r="47" spans="1:9" ht="18.75" customHeight="1">
      <c r="A47" s="25">
        <v>301</v>
      </c>
      <c r="B47" s="26"/>
      <c r="C47" s="26"/>
      <c r="D47" s="95" t="s">
        <v>140</v>
      </c>
      <c r="E47" s="83">
        <v>289.4</v>
      </c>
      <c r="F47" s="83">
        <v>289.4</v>
      </c>
      <c r="G47" s="83">
        <v>289.4</v>
      </c>
      <c r="H47" s="14"/>
      <c r="I47" s="14"/>
    </row>
    <row r="48" spans="1:9" ht="18.75" customHeight="1">
      <c r="A48" s="25"/>
      <c r="B48" s="26" t="s">
        <v>141</v>
      </c>
      <c r="C48" s="26"/>
      <c r="D48" s="90" t="s">
        <v>142</v>
      </c>
      <c r="E48" s="83">
        <v>160.5</v>
      </c>
      <c r="F48" s="83">
        <v>160.5</v>
      </c>
      <c r="G48" s="83">
        <v>160.5</v>
      </c>
      <c r="H48" s="14"/>
      <c r="I48" s="14"/>
    </row>
    <row r="49" spans="1:9" ht="18.75" customHeight="1">
      <c r="A49" s="25"/>
      <c r="B49" s="26" t="s">
        <v>143</v>
      </c>
      <c r="C49" s="26"/>
      <c r="D49" s="90" t="s">
        <v>144</v>
      </c>
      <c r="E49" s="83">
        <v>0.7</v>
      </c>
      <c r="F49" s="83">
        <v>0.7</v>
      </c>
      <c r="G49" s="83">
        <v>0.7</v>
      </c>
      <c r="H49" s="14"/>
      <c r="I49" s="14"/>
    </row>
    <row r="50" spans="1:9" ht="18.75" customHeight="1">
      <c r="A50" s="25"/>
      <c r="B50" s="26" t="s">
        <v>145</v>
      </c>
      <c r="C50" s="26"/>
      <c r="D50" s="90" t="s">
        <v>146</v>
      </c>
      <c r="E50" s="83">
        <v>13.1</v>
      </c>
      <c r="F50" s="83">
        <v>13.1</v>
      </c>
      <c r="G50" s="83">
        <v>13.1</v>
      </c>
      <c r="H50" s="14"/>
      <c r="I50" s="14"/>
    </row>
    <row r="51" spans="1:9" ht="18.75" customHeight="1">
      <c r="A51" s="25"/>
      <c r="B51" s="26" t="s">
        <v>147</v>
      </c>
      <c r="C51" s="26"/>
      <c r="D51" s="90" t="s">
        <v>148</v>
      </c>
      <c r="E51" s="83">
        <v>62.7</v>
      </c>
      <c r="F51" s="83">
        <v>62.7</v>
      </c>
      <c r="G51" s="83">
        <v>62.7</v>
      </c>
      <c r="H51" s="14"/>
      <c r="I51" s="14"/>
    </row>
    <row r="52" spans="1:9" ht="18.75" customHeight="1">
      <c r="A52" s="25"/>
      <c r="B52" s="26" t="s">
        <v>149</v>
      </c>
      <c r="C52" s="26"/>
      <c r="D52" s="90" t="s">
        <v>150</v>
      </c>
      <c r="E52" s="83">
        <v>52.4</v>
      </c>
      <c r="F52" s="83">
        <v>52.4</v>
      </c>
      <c r="G52" s="83">
        <v>52.4</v>
      </c>
      <c r="H52" s="14"/>
      <c r="I52" s="14"/>
    </row>
    <row r="53" spans="1:9" ht="18.75" customHeight="1">
      <c r="A53" s="25">
        <v>302</v>
      </c>
      <c r="B53" s="26"/>
      <c r="C53" s="26"/>
      <c r="D53" s="95" t="s">
        <v>151</v>
      </c>
      <c r="E53" s="83">
        <v>13.2</v>
      </c>
      <c r="F53" s="83">
        <v>13.2</v>
      </c>
      <c r="G53" s="83">
        <v>13.2</v>
      </c>
      <c r="H53" s="14"/>
      <c r="I53" s="14"/>
    </row>
    <row r="54" spans="1:9" ht="18.75" customHeight="1">
      <c r="A54" s="25"/>
      <c r="B54" s="26"/>
      <c r="C54" s="26"/>
      <c r="D54" s="90" t="s">
        <v>152</v>
      </c>
      <c r="E54" s="83">
        <v>6.2</v>
      </c>
      <c r="F54" s="83">
        <v>6.2</v>
      </c>
      <c r="G54" s="83">
        <v>6.2</v>
      </c>
      <c r="H54" s="14"/>
      <c r="I54" s="14"/>
    </row>
    <row r="55" spans="1:9" ht="18.75" customHeight="1">
      <c r="A55" s="25"/>
      <c r="B55" s="26" t="s">
        <v>153</v>
      </c>
      <c r="C55" s="26"/>
      <c r="D55" s="90" t="s">
        <v>154</v>
      </c>
      <c r="E55" s="83">
        <v>2.3</v>
      </c>
      <c r="F55" s="83">
        <v>2.3</v>
      </c>
      <c r="G55" s="83">
        <v>2.3</v>
      </c>
      <c r="H55" s="14"/>
      <c r="I55" s="14"/>
    </row>
    <row r="56" spans="1:9" ht="18.75" customHeight="1">
      <c r="A56" s="25"/>
      <c r="B56" s="26" t="s">
        <v>155</v>
      </c>
      <c r="C56" s="26"/>
      <c r="D56" s="90" t="s">
        <v>156</v>
      </c>
      <c r="E56" s="83">
        <v>4.7</v>
      </c>
      <c r="F56" s="83">
        <v>4.7</v>
      </c>
      <c r="G56" s="83">
        <v>4.7</v>
      </c>
      <c r="H56" s="14"/>
      <c r="I56" s="14"/>
    </row>
    <row r="57" spans="1:9" ht="18.75" customHeight="1">
      <c r="A57" s="25"/>
      <c r="B57" s="26" t="s">
        <v>149</v>
      </c>
      <c r="C57" s="26"/>
      <c r="D57" s="90" t="s">
        <v>157</v>
      </c>
      <c r="E57" s="83">
        <v>0</v>
      </c>
      <c r="F57" s="83">
        <v>0</v>
      </c>
      <c r="G57" s="83">
        <v>0</v>
      </c>
      <c r="H57" s="14"/>
      <c r="I57" s="14"/>
    </row>
    <row r="58" spans="1:9" ht="18.75" customHeight="1">
      <c r="A58" s="25">
        <v>303</v>
      </c>
      <c r="B58" s="26"/>
      <c r="C58" s="26"/>
      <c r="D58" s="95" t="s">
        <v>158</v>
      </c>
      <c r="E58" s="83">
        <v>28.1</v>
      </c>
      <c r="F58" s="83">
        <v>28.1</v>
      </c>
      <c r="G58" s="83">
        <v>28.1</v>
      </c>
      <c r="H58" s="14"/>
      <c r="I58" s="14"/>
    </row>
    <row r="59" spans="1:9" ht="18.75" customHeight="1">
      <c r="A59" s="25"/>
      <c r="B59" s="26" t="s">
        <v>141</v>
      </c>
      <c r="C59" s="26"/>
      <c r="D59" s="90" t="s">
        <v>159</v>
      </c>
      <c r="E59" s="83">
        <v>0.1</v>
      </c>
      <c r="F59" s="83">
        <v>0.1</v>
      </c>
      <c r="G59" s="83">
        <v>0.1</v>
      </c>
      <c r="H59" s="14"/>
      <c r="I59" s="14"/>
    </row>
    <row r="60" spans="1:9" ht="18.75" customHeight="1">
      <c r="A60" s="25"/>
      <c r="B60" s="26" t="s">
        <v>143</v>
      </c>
      <c r="C60" s="26"/>
      <c r="D60" s="90" t="s">
        <v>160</v>
      </c>
      <c r="E60" s="83">
        <v>8.1</v>
      </c>
      <c r="F60" s="83">
        <v>8.1</v>
      </c>
      <c r="G60" s="83">
        <v>8.1</v>
      </c>
      <c r="H60" s="14"/>
      <c r="I60" s="14"/>
    </row>
    <row r="61" spans="1:9" ht="18.75" customHeight="1">
      <c r="A61" s="25"/>
      <c r="B61" s="26" t="s">
        <v>161</v>
      </c>
      <c r="C61" s="26"/>
      <c r="D61" s="90" t="s">
        <v>162</v>
      </c>
      <c r="E61" s="83">
        <v>2.9</v>
      </c>
      <c r="F61" s="83">
        <v>2.9</v>
      </c>
      <c r="G61" s="83">
        <v>2.9</v>
      </c>
      <c r="H61" s="14"/>
      <c r="I61" s="14"/>
    </row>
    <row r="62" spans="1:9" ht="18.75" customHeight="1">
      <c r="A62" s="25"/>
      <c r="B62" s="26" t="s">
        <v>163</v>
      </c>
      <c r="C62" s="26"/>
      <c r="D62" s="90" t="s">
        <v>164</v>
      </c>
      <c r="E62" s="83">
        <v>0</v>
      </c>
      <c r="F62" s="83">
        <v>0</v>
      </c>
      <c r="G62" s="83">
        <v>0</v>
      </c>
      <c r="H62" s="14"/>
      <c r="I62" s="14"/>
    </row>
    <row r="63" spans="1:9" ht="18.75" customHeight="1">
      <c r="A63" s="25"/>
      <c r="B63" s="26" t="s">
        <v>165</v>
      </c>
      <c r="C63" s="26"/>
      <c r="D63" s="90" t="s">
        <v>166</v>
      </c>
      <c r="E63" s="83">
        <v>17</v>
      </c>
      <c r="F63" s="83">
        <v>17</v>
      </c>
      <c r="G63" s="83">
        <v>17</v>
      </c>
      <c r="H63" s="14"/>
      <c r="I63" s="14"/>
    </row>
    <row r="64" spans="1:9" ht="18.75" customHeight="1">
      <c r="A64" s="25"/>
      <c r="B64" s="26" t="s">
        <v>149</v>
      </c>
      <c r="C64" s="26"/>
      <c r="D64" s="96" t="s">
        <v>167</v>
      </c>
      <c r="E64" s="83">
        <v>0</v>
      </c>
      <c r="F64" s="83">
        <v>0</v>
      </c>
      <c r="G64" s="83">
        <v>0</v>
      </c>
      <c r="H64" s="14"/>
      <c r="I64" s="14"/>
    </row>
    <row r="65" spans="1:9" ht="18.75" customHeight="1">
      <c r="A65" s="25"/>
      <c r="B65" s="26"/>
      <c r="C65" s="26"/>
      <c r="D65" s="13" t="s">
        <v>171</v>
      </c>
      <c r="E65" s="83">
        <f>E66+E72+E77</f>
        <v>90.39999999999999</v>
      </c>
      <c r="F65" s="83">
        <f>F66+F72+F77</f>
        <v>90.39999999999999</v>
      </c>
      <c r="G65" s="83">
        <f>G66+G72+G77</f>
        <v>90.39999999999999</v>
      </c>
      <c r="H65" s="14"/>
      <c r="I65" s="14"/>
    </row>
    <row r="66" spans="1:9" ht="18.75" customHeight="1">
      <c r="A66" s="25">
        <v>301</v>
      </c>
      <c r="B66" s="26"/>
      <c r="C66" s="26"/>
      <c r="D66" s="95" t="s">
        <v>140</v>
      </c>
      <c r="E66" s="83">
        <v>73.1</v>
      </c>
      <c r="F66" s="83">
        <v>73.1</v>
      </c>
      <c r="G66" s="83">
        <v>73.1</v>
      </c>
      <c r="H66" s="14"/>
      <c r="I66" s="14"/>
    </row>
    <row r="67" spans="1:9" ht="18.75" customHeight="1">
      <c r="A67" s="25"/>
      <c r="B67" s="26" t="s">
        <v>141</v>
      </c>
      <c r="C67" s="26"/>
      <c r="D67" s="90" t="s">
        <v>142</v>
      </c>
      <c r="E67" s="83">
        <v>37.3</v>
      </c>
      <c r="F67" s="83">
        <v>37.3</v>
      </c>
      <c r="G67" s="83">
        <v>37.3</v>
      </c>
      <c r="H67" s="14"/>
      <c r="I67" s="14"/>
    </row>
    <row r="68" spans="1:9" ht="18.75" customHeight="1">
      <c r="A68" s="25"/>
      <c r="B68" s="26" t="s">
        <v>143</v>
      </c>
      <c r="C68" s="26"/>
      <c r="D68" s="90" t="s">
        <v>144</v>
      </c>
      <c r="E68" s="83">
        <v>0</v>
      </c>
      <c r="F68" s="83">
        <v>0</v>
      </c>
      <c r="G68" s="83">
        <v>0</v>
      </c>
      <c r="H68" s="14"/>
      <c r="I68" s="14"/>
    </row>
    <row r="69" spans="1:9" ht="18.75" customHeight="1">
      <c r="A69" s="25"/>
      <c r="B69" s="26" t="s">
        <v>145</v>
      </c>
      <c r="C69" s="26"/>
      <c r="D69" s="90" t="s">
        <v>146</v>
      </c>
      <c r="E69" s="83">
        <v>3</v>
      </c>
      <c r="F69" s="83">
        <v>3</v>
      </c>
      <c r="G69" s="83">
        <v>3</v>
      </c>
      <c r="H69" s="14"/>
      <c r="I69" s="14"/>
    </row>
    <row r="70" spans="1:9" ht="18.75" customHeight="1">
      <c r="A70" s="25"/>
      <c r="B70" s="26" t="s">
        <v>147</v>
      </c>
      <c r="C70" s="26"/>
      <c r="D70" s="90" t="s">
        <v>148</v>
      </c>
      <c r="E70" s="83">
        <v>17.200000000000003</v>
      </c>
      <c r="F70" s="83">
        <v>17.200000000000003</v>
      </c>
      <c r="G70" s="83">
        <v>17.200000000000003</v>
      </c>
      <c r="H70" s="14"/>
      <c r="I70" s="14"/>
    </row>
    <row r="71" spans="1:9" ht="18.75" customHeight="1">
      <c r="A71" s="25"/>
      <c r="B71" s="26" t="s">
        <v>149</v>
      </c>
      <c r="C71" s="26"/>
      <c r="D71" s="90" t="s">
        <v>150</v>
      </c>
      <c r="E71" s="83">
        <v>15.6</v>
      </c>
      <c r="F71" s="83">
        <v>15.6</v>
      </c>
      <c r="G71" s="83">
        <v>15.6</v>
      </c>
      <c r="H71" s="14"/>
      <c r="I71" s="14"/>
    </row>
    <row r="72" spans="1:9" ht="18.75" customHeight="1">
      <c r="A72" s="25">
        <v>302</v>
      </c>
      <c r="B72" s="26"/>
      <c r="C72" s="26"/>
      <c r="D72" s="95" t="s">
        <v>151</v>
      </c>
      <c r="E72" s="83">
        <v>8.2</v>
      </c>
      <c r="F72" s="83">
        <v>8.2</v>
      </c>
      <c r="G72" s="83">
        <v>8.2</v>
      </c>
      <c r="H72" s="14"/>
      <c r="I72" s="14"/>
    </row>
    <row r="73" spans="1:9" ht="18.75" customHeight="1">
      <c r="A73" s="25"/>
      <c r="B73" s="26"/>
      <c r="C73" s="26"/>
      <c r="D73" s="90" t="s">
        <v>152</v>
      </c>
      <c r="E73" s="83">
        <v>1.6</v>
      </c>
      <c r="F73" s="83">
        <v>1.6</v>
      </c>
      <c r="G73" s="83">
        <v>1.6</v>
      </c>
      <c r="H73" s="14"/>
      <c r="I73" s="14"/>
    </row>
    <row r="74" spans="1:9" ht="18.75" customHeight="1">
      <c r="A74" s="25"/>
      <c r="B74" s="26" t="s">
        <v>153</v>
      </c>
      <c r="C74" s="26"/>
      <c r="D74" s="90" t="s">
        <v>154</v>
      </c>
      <c r="E74" s="83">
        <v>0.5</v>
      </c>
      <c r="F74" s="83">
        <v>0.5</v>
      </c>
      <c r="G74" s="83">
        <v>0.5</v>
      </c>
      <c r="H74" s="14"/>
      <c r="I74" s="14"/>
    </row>
    <row r="75" spans="1:9" ht="18.75" customHeight="1">
      <c r="A75" s="25"/>
      <c r="B75" s="26" t="s">
        <v>155</v>
      </c>
      <c r="C75" s="26"/>
      <c r="D75" s="90" t="s">
        <v>156</v>
      </c>
      <c r="E75" s="83">
        <v>1.1</v>
      </c>
      <c r="F75" s="83">
        <v>1.1</v>
      </c>
      <c r="G75" s="83">
        <v>1.1</v>
      </c>
      <c r="H75" s="14"/>
      <c r="I75" s="14"/>
    </row>
    <row r="76" spans="1:9" ht="18.75" customHeight="1">
      <c r="A76" s="25"/>
      <c r="B76" s="26" t="s">
        <v>149</v>
      </c>
      <c r="C76" s="26"/>
      <c r="D76" s="90" t="s">
        <v>157</v>
      </c>
      <c r="E76" s="83">
        <v>5</v>
      </c>
      <c r="F76" s="83">
        <v>5</v>
      </c>
      <c r="G76" s="83">
        <v>5</v>
      </c>
      <c r="H76" s="14"/>
      <c r="I76" s="14"/>
    </row>
    <row r="77" spans="1:9" ht="18.75" customHeight="1">
      <c r="A77" s="25">
        <v>303</v>
      </c>
      <c r="B77" s="26"/>
      <c r="C77" s="26"/>
      <c r="D77" s="95" t="s">
        <v>158</v>
      </c>
      <c r="E77" s="83">
        <v>9.1</v>
      </c>
      <c r="F77" s="83">
        <v>9.1</v>
      </c>
      <c r="G77" s="83">
        <v>9.1</v>
      </c>
      <c r="H77" s="14"/>
      <c r="I77" s="14"/>
    </row>
    <row r="78" spans="1:9" ht="18.75" customHeight="1">
      <c r="A78" s="25"/>
      <c r="B78" s="26" t="s">
        <v>141</v>
      </c>
      <c r="C78" s="26"/>
      <c r="D78" s="90" t="s">
        <v>159</v>
      </c>
      <c r="E78" s="83">
        <v>0</v>
      </c>
      <c r="F78" s="83">
        <v>0</v>
      </c>
      <c r="G78" s="83">
        <v>0</v>
      </c>
      <c r="H78" s="14"/>
      <c r="I78" s="14"/>
    </row>
    <row r="79" spans="1:9" ht="18.75" customHeight="1">
      <c r="A79" s="25"/>
      <c r="B79" s="26" t="s">
        <v>143</v>
      </c>
      <c r="C79" s="26"/>
      <c r="D79" s="90" t="s">
        <v>160</v>
      </c>
      <c r="E79" s="83">
        <v>2.8</v>
      </c>
      <c r="F79" s="83">
        <v>2.8</v>
      </c>
      <c r="G79" s="83">
        <v>2.8</v>
      </c>
      <c r="H79" s="14"/>
      <c r="I79" s="14"/>
    </row>
    <row r="80" spans="1:9" ht="18.75" customHeight="1">
      <c r="A80" s="25"/>
      <c r="B80" s="26" t="s">
        <v>161</v>
      </c>
      <c r="C80" s="26"/>
      <c r="D80" s="90" t="s">
        <v>162</v>
      </c>
      <c r="E80" s="83">
        <v>2.3</v>
      </c>
      <c r="F80" s="83">
        <v>2.3</v>
      </c>
      <c r="G80" s="83">
        <v>2.3</v>
      </c>
      <c r="H80" s="14"/>
      <c r="I80" s="14"/>
    </row>
    <row r="81" spans="1:9" ht="18.75" customHeight="1">
      <c r="A81" s="25"/>
      <c r="B81" s="26" t="s">
        <v>163</v>
      </c>
      <c r="C81" s="26"/>
      <c r="D81" s="90" t="s">
        <v>164</v>
      </c>
      <c r="E81" s="83">
        <v>0</v>
      </c>
      <c r="F81" s="83">
        <v>0</v>
      </c>
      <c r="G81" s="83">
        <v>0</v>
      </c>
      <c r="H81" s="14"/>
      <c r="I81" s="14"/>
    </row>
    <row r="82" spans="1:9" ht="18.75" customHeight="1">
      <c r="A82" s="25"/>
      <c r="B82" s="26" t="s">
        <v>165</v>
      </c>
      <c r="C82" s="26"/>
      <c r="D82" s="90" t="s">
        <v>166</v>
      </c>
      <c r="E82" s="83">
        <v>4</v>
      </c>
      <c r="F82" s="83">
        <v>4</v>
      </c>
      <c r="G82" s="83">
        <v>4</v>
      </c>
      <c r="H82" s="14"/>
      <c r="I82" s="14"/>
    </row>
    <row r="83" spans="1:9" ht="18.75" customHeight="1">
      <c r="A83" s="25"/>
      <c r="B83" s="26" t="s">
        <v>149</v>
      </c>
      <c r="C83" s="26"/>
      <c r="D83" s="96" t="s">
        <v>167</v>
      </c>
      <c r="E83" s="83">
        <v>0</v>
      </c>
      <c r="F83" s="83">
        <v>0</v>
      </c>
      <c r="G83" s="83">
        <v>0</v>
      </c>
      <c r="H83" s="14"/>
      <c r="I83" s="14"/>
    </row>
    <row r="84" spans="1:9" ht="18.75" customHeight="1">
      <c r="A84" s="25"/>
      <c r="B84" s="26"/>
      <c r="C84" s="26"/>
      <c r="D84" s="13" t="s">
        <v>172</v>
      </c>
      <c r="E84" s="83">
        <f>E85+E91+E96</f>
        <v>56.9</v>
      </c>
      <c r="F84" s="83">
        <f>F85+F91+F96</f>
        <v>56.9</v>
      </c>
      <c r="G84" s="83">
        <f>G85+G91+G96</f>
        <v>56.9</v>
      </c>
      <c r="H84" s="14"/>
      <c r="I84" s="14"/>
    </row>
    <row r="85" spans="1:9" ht="18.75" customHeight="1">
      <c r="A85" s="25">
        <v>301</v>
      </c>
      <c r="B85" s="26"/>
      <c r="C85" s="26"/>
      <c r="D85" s="95" t="s">
        <v>140</v>
      </c>
      <c r="E85" s="83">
        <v>51.1</v>
      </c>
      <c r="F85" s="83">
        <v>51.1</v>
      </c>
      <c r="G85" s="83">
        <v>51.1</v>
      </c>
      <c r="H85" s="14"/>
      <c r="I85" s="14"/>
    </row>
    <row r="86" spans="1:9" ht="18.75" customHeight="1">
      <c r="A86" s="25"/>
      <c r="B86" s="26" t="s">
        <v>141</v>
      </c>
      <c r="C86" s="26"/>
      <c r="D86" s="90" t="s">
        <v>142</v>
      </c>
      <c r="E86" s="83">
        <v>29.4</v>
      </c>
      <c r="F86" s="83">
        <v>29.4</v>
      </c>
      <c r="G86" s="83">
        <v>29.4</v>
      </c>
      <c r="H86" s="14"/>
      <c r="I86" s="14"/>
    </row>
    <row r="87" spans="1:9" ht="18.75" customHeight="1">
      <c r="A87" s="25"/>
      <c r="B87" s="26" t="s">
        <v>143</v>
      </c>
      <c r="C87" s="26"/>
      <c r="D87" s="90" t="s">
        <v>144</v>
      </c>
      <c r="E87" s="83">
        <v>0</v>
      </c>
      <c r="F87" s="83">
        <v>0</v>
      </c>
      <c r="G87" s="83">
        <v>0</v>
      </c>
      <c r="H87" s="14"/>
      <c r="I87" s="14"/>
    </row>
    <row r="88" spans="1:9" ht="18.75" customHeight="1">
      <c r="A88" s="25"/>
      <c r="B88" s="26" t="s">
        <v>145</v>
      </c>
      <c r="C88" s="26"/>
      <c r="D88" s="90" t="s">
        <v>146</v>
      </c>
      <c r="E88" s="83">
        <v>2.4</v>
      </c>
      <c r="F88" s="83">
        <v>2.4</v>
      </c>
      <c r="G88" s="83">
        <v>2.4</v>
      </c>
      <c r="H88" s="14"/>
      <c r="I88" s="14"/>
    </row>
    <row r="89" spans="1:9" ht="18.75" customHeight="1">
      <c r="A89" s="25"/>
      <c r="B89" s="26" t="s">
        <v>147</v>
      </c>
      <c r="C89" s="26"/>
      <c r="D89" s="90" t="s">
        <v>148</v>
      </c>
      <c r="E89" s="83">
        <v>10.200000000000001</v>
      </c>
      <c r="F89" s="83">
        <v>10.200000000000001</v>
      </c>
      <c r="G89" s="83">
        <v>10.200000000000001</v>
      </c>
      <c r="H89" s="14"/>
      <c r="I89" s="14"/>
    </row>
    <row r="90" spans="1:9" ht="18.75" customHeight="1">
      <c r="A90" s="25"/>
      <c r="B90" s="26" t="s">
        <v>149</v>
      </c>
      <c r="C90" s="26"/>
      <c r="D90" s="90" t="s">
        <v>150</v>
      </c>
      <c r="E90" s="83">
        <v>9.1</v>
      </c>
      <c r="F90" s="83">
        <v>9.1</v>
      </c>
      <c r="G90" s="83">
        <v>9.1</v>
      </c>
      <c r="H90" s="14"/>
      <c r="I90" s="14"/>
    </row>
    <row r="91" spans="1:9" ht="18.75" customHeight="1">
      <c r="A91" s="25">
        <v>302</v>
      </c>
      <c r="B91" s="26"/>
      <c r="C91" s="26"/>
      <c r="D91" s="95" t="s">
        <v>151</v>
      </c>
      <c r="E91" s="83">
        <v>2.5</v>
      </c>
      <c r="F91" s="83">
        <v>2.5</v>
      </c>
      <c r="G91" s="83">
        <v>2.5</v>
      </c>
      <c r="H91" s="14"/>
      <c r="I91" s="14"/>
    </row>
    <row r="92" spans="1:9" ht="18.75" customHeight="1">
      <c r="A92" s="25"/>
      <c r="B92" s="26"/>
      <c r="C92" s="26"/>
      <c r="D92" s="90" t="s">
        <v>152</v>
      </c>
      <c r="E92" s="83">
        <v>1.2</v>
      </c>
      <c r="F92" s="83">
        <v>1.2</v>
      </c>
      <c r="G92" s="83">
        <v>1.2</v>
      </c>
      <c r="H92" s="14"/>
      <c r="I92" s="14"/>
    </row>
    <row r="93" spans="1:9" ht="18.75" customHeight="1">
      <c r="A93" s="25"/>
      <c r="B93" s="26" t="s">
        <v>153</v>
      </c>
      <c r="C93" s="26"/>
      <c r="D93" s="90" t="s">
        <v>154</v>
      </c>
      <c r="E93" s="83">
        <v>0.4</v>
      </c>
      <c r="F93" s="83">
        <v>0.4</v>
      </c>
      <c r="G93" s="83">
        <v>0.4</v>
      </c>
      <c r="H93" s="14"/>
      <c r="I93" s="14"/>
    </row>
    <row r="94" spans="1:9" ht="18.75" customHeight="1">
      <c r="A94" s="25"/>
      <c r="B94" s="26" t="s">
        <v>155</v>
      </c>
      <c r="C94" s="26"/>
      <c r="D94" s="90" t="s">
        <v>156</v>
      </c>
      <c r="E94" s="83">
        <v>0.9</v>
      </c>
      <c r="F94" s="83">
        <v>0.9</v>
      </c>
      <c r="G94" s="83">
        <v>0.9</v>
      </c>
      <c r="H94" s="14"/>
      <c r="I94" s="14"/>
    </row>
    <row r="95" spans="1:9" ht="18.75" customHeight="1">
      <c r="A95" s="25"/>
      <c r="B95" s="26" t="s">
        <v>149</v>
      </c>
      <c r="C95" s="26"/>
      <c r="D95" s="90" t="s">
        <v>157</v>
      </c>
      <c r="E95" s="83">
        <v>0</v>
      </c>
      <c r="F95" s="83">
        <v>0</v>
      </c>
      <c r="G95" s="83">
        <v>0</v>
      </c>
      <c r="H95" s="14"/>
      <c r="I95" s="14"/>
    </row>
    <row r="96" spans="1:9" ht="18.75" customHeight="1">
      <c r="A96" s="25">
        <v>303</v>
      </c>
      <c r="B96" s="26"/>
      <c r="C96" s="26"/>
      <c r="D96" s="95" t="s">
        <v>158</v>
      </c>
      <c r="E96" s="83">
        <v>3.3</v>
      </c>
      <c r="F96" s="83">
        <v>3.3</v>
      </c>
      <c r="G96" s="83">
        <v>3.3</v>
      </c>
      <c r="H96" s="14"/>
      <c r="I96" s="14"/>
    </row>
    <row r="97" spans="1:9" ht="18.75" customHeight="1">
      <c r="A97" s="25"/>
      <c r="B97" s="26" t="s">
        <v>141</v>
      </c>
      <c r="C97" s="26"/>
      <c r="D97" s="90" t="s">
        <v>159</v>
      </c>
      <c r="E97" s="83">
        <v>0</v>
      </c>
      <c r="F97" s="83">
        <v>0</v>
      </c>
      <c r="G97" s="83">
        <v>0</v>
      </c>
      <c r="H97" s="14"/>
      <c r="I97" s="14"/>
    </row>
    <row r="98" spans="1:9" ht="18.75" customHeight="1">
      <c r="A98" s="25"/>
      <c r="B98" s="26" t="s">
        <v>143</v>
      </c>
      <c r="C98" s="26"/>
      <c r="D98" s="90" t="s">
        <v>160</v>
      </c>
      <c r="E98" s="83">
        <v>0.2</v>
      </c>
      <c r="F98" s="83">
        <v>0.2</v>
      </c>
      <c r="G98" s="83">
        <v>0.2</v>
      </c>
      <c r="H98" s="14"/>
      <c r="I98" s="14"/>
    </row>
    <row r="99" spans="1:9" ht="18.75" customHeight="1">
      <c r="A99" s="25"/>
      <c r="B99" s="26" t="s">
        <v>161</v>
      </c>
      <c r="C99" s="26"/>
      <c r="D99" s="90" t="s">
        <v>162</v>
      </c>
      <c r="E99" s="83">
        <v>0</v>
      </c>
      <c r="F99" s="83">
        <v>0</v>
      </c>
      <c r="G99" s="83">
        <v>0</v>
      </c>
      <c r="H99" s="14"/>
      <c r="I99" s="14"/>
    </row>
    <row r="100" spans="1:9" ht="18.75" customHeight="1">
      <c r="A100" s="25"/>
      <c r="B100" s="26" t="s">
        <v>163</v>
      </c>
      <c r="C100" s="26"/>
      <c r="D100" s="90" t="s">
        <v>164</v>
      </c>
      <c r="E100" s="83">
        <v>0</v>
      </c>
      <c r="F100" s="83">
        <v>0</v>
      </c>
      <c r="G100" s="83">
        <v>0</v>
      </c>
      <c r="H100" s="14"/>
      <c r="I100" s="14"/>
    </row>
    <row r="101" spans="1:9" ht="18.75" customHeight="1">
      <c r="A101" s="25"/>
      <c r="B101" s="26" t="s">
        <v>165</v>
      </c>
      <c r="C101" s="26"/>
      <c r="D101" s="90" t="s">
        <v>166</v>
      </c>
      <c r="E101" s="83">
        <v>3.1</v>
      </c>
      <c r="F101" s="83">
        <v>3.1</v>
      </c>
      <c r="G101" s="83">
        <v>3.1</v>
      </c>
      <c r="H101" s="14"/>
      <c r="I101" s="14"/>
    </row>
    <row r="102" spans="1:9" ht="18.75" customHeight="1">
      <c r="A102" s="25"/>
      <c r="B102" s="26" t="s">
        <v>149</v>
      </c>
      <c r="C102" s="26"/>
      <c r="D102" s="96" t="s">
        <v>167</v>
      </c>
      <c r="E102" s="83">
        <v>0</v>
      </c>
      <c r="F102" s="83">
        <v>0</v>
      </c>
      <c r="G102" s="83">
        <v>0</v>
      </c>
      <c r="H102" s="14"/>
      <c r="I102" s="14"/>
    </row>
    <row r="103" spans="1:9" ht="18.75" customHeight="1">
      <c r="A103" s="25"/>
      <c r="B103" s="26"/>
      <c r="C103" s="26"/>
      <c r="D103" s="88" t="s">
        <v>200</v>
      </c>
      <c r="E103" s="83">
        <f>E104+E110+E115</f>
        <v>71.7</v>
      </c>
      <c r="F103" s="83">
        <f>F104+F110+F115</f>
        <v>71.7</v>
      </c>
      <c r="G103" s="83">
        <f>G104+G110+G115</f>
        <v>71.7</v>
      </c>
      <c r="H103" s="14"/>
      <c r="I103" s="14"/>
    </row>
    <row r="104" spans="1:9" ht="18.75" customHeight="1">
      <c r="A104" s="25">
        <v>301</v>
      </c>
      <c r="B104" s="26"/>
      <c r="C104" s="26"/>
      <c r="D104" s="95" t="s">
        <v>140</v>
      </c>
      <c r="E104" s="83">
        <v>56.8</v>
      </c>
      <c r="F104" s="83">
        <v>56.8</v>
      </c>
      <c r="G104" s="83">
        <v>56.8</v>
      </c>
      <c r="H104" s="14"/>
      <c r="I104" s="14"/>
    </row>
    <row r="105" spans="1:9" ht="18.75" customHeight="1">
      <c r="A105" s="25"/>
      <c r="B105" s="26" t="s">
        <v>141</v>
      </c>
      <c r="C105" s="26"/>
      <c r="D105" s="90" t="s">
        <v>142</v>
      </c>
      <c r="E105" s="83">
        <v>32.7</v>
      </c>
      <c r="F105" s="83">
        <v>32.7</v>
      </c>
      <c r="G105" s="83">
        <v>32.7</v>
      </c>
      <c r="H105" s="14"/>
      <c r="I105" s="14"/>
    </row>
    <row r="106" spans="1:9" ht="18.75" customHeight="1">
      <c r="A106" s="25"/>
      <c r="B106" s="26" t="s">
        <v>143</v>
      </c>
      <c r="C106" s="26"/>
      <c r="D106" s="90" t="s">
        <v>144</v>
      </c>
      <c r="E106" s="83">
        <v>6.2</v>
      </c>
      <c r="F106" s="83">
        <v>6.2</v>
      </c>
      <c r="G106" s="83">
        <v>6.2</v>
      </c>
      <c r="H106" s="14"/>
      <c r="I106" s="14"/>
    </row>
    <row r="107" spans="1:9" ht="18.75" customHeight="1">
      <c r="A107" s="25"/>
      <c r="B107" s="26" t="s">
        <v>145</v>
      </c>
      <c r="C107" s="26"/>
      <c r="D107" s="90" t="s">
        <v>146</v>
      </c>
      <c r="E107" s="83">
        <v>2.7</v>
      </c>
      <c r="F107" s="83">
        <v>2.7</v>
      </c>
      <c r="G107" s="83">
        <v>2.7</v>
      </c>
      <c r="H107" s="14"/>
      <c r="I107" s="14"/>
    </row>
    <row r="108" spans="1:9" ht="18.75" customHeight="1">
      <c r="A108" s="25"/>
      <c r="B108" s="26" t="s">
        <v>147</v>
      </c>
      <c r="C108" s="26"/>
      <c r="D108" s="90" t="s">
        <v>148</v>
      </c>
      <c r="E108" s="83">
        <v>11.5</v>
      </c>
      <c r="F108" s="83">
        <v>11.5</v>
      </c>
      <c r="G108" s="83">
        <v>11.5</v>
      </c>
      <c r="H108" s="14"/>
      <c r="I108" s="14"/>
    </row>
    <row r="109" spans="1:9" ht="18.75" customHeight="1">
      <c r="A109" s="25"/>
      <c r="B109" s="26" t="s">
        <v>149</v>
      </c>
      <c r="C109" s="26"/>
      <c r="D109" s="90" t="s">
        <v>150</v>
      </c>
      <c r="E109" s="83">
        <v>3.7</v>
      </c>
      <c r="F109" s="83">
        <v>3.7</v>
      </c>
      <c r="G109" s="83">
        <v>3.7</v>
      </c>
      <c r="H109" s="14"/>
      <c r="I109" s="14"/>
    </row>
    <row r="110" spans="1:9" ht="18.75" customHeight="1">
      <c r="A110" s="25">
        <v>302</v>
      </c>
      <c r="B110" s="26"/>
      <c r="C110" s="26"/>
      <c r="D110" s="95" t="s">
        <v>151</v>
      </c>
      <c r="E110" s="83">
        <v>11.4</v>
      </c>
      <c r="F110" s="83">
        <v>11.4</v>
      </c>
      <c r="G110" s="83">
        <v>11.4</v>
      </c>
      <c r="H110" s="14"/>
      <c r="I110" s="14"/>
    </row>
    <row r="111" spans="1:9" ht="18.75" customHeight="1">
      <c r="A111" s="25"/>
      <c r="B111" s="26"/>
      <c r="C111" s="26"/>
      <c r="D111" s="90" t="s">
        <v>152</v>
      </c>
      <c r="E111" s="83">
        <v>1.4</v>
      </c>
      <c r="F111" s="83">
        <v>1.4</v>
      </c>
      <c r="G111" s="83">
        <v>1.4</v>
      </c>
      <c r="H111" s="14"/>
      <c r="I111" s="14"/>
    </row>
    <row r="112" spans="1:9" ht="18.75" customHeight="1">
      <c r="A112" s="25"/>
      <c r="B112" s="26" t="s">
        <v>153</v>
      </c>
      <c r="C112" s="26"/>
      <c r="D112" s="90" t="s">
        <v>154</v>
      </c>
      <c r="E112" s="83">
        <v>0.5</v>
      </c>
      <c r="F112" s="83">
        <v>0.5</v>
      </c>
      <c r="G112" s="83">
        <v>0.5</v>
      </c>
      <c r="H112" s="14"/>
      <c r="I112" s="14"/>
    </row>
    <row r="113" spans="1:9" ht="18.75" customHeight="1">
      <c r="A113" s="25"/>
      <c r="B113" s="26" t="s">
        <v>155</v>
      </c>
      <c r="C113" s="26"/>
      <c r="D113" s="90" t="s">
        <v>156</v>
      </c>
      <c r="E113" s="83">
        <v>1</v>
      </c>
      <c r="F113" s="83">
        <v>1</v>
      </c>
      <c r="G113" s="83">
        <v>1</v>
      </c>
      <c r="H113" s="14"/>
      <c r="I113" s="14"/>
    </row>
    <row r="114" spans="1:9" ht="18.75" customHeight="1">
      <c r="A114" s="25"/>
      <c r="B114" s="26" t="s">
        <v>149</v>
      </c>
      <c r="C114" s="26"/>
      <c r="D114" s="90" t="s">
        <v>157</v>
      </c>
      <c r="E114" s="83">
        <v>8.5</v>
      </c>
      <c r="F114" s="83">
        <v>8.5</v>
      </c>
      <c r="G114" s="83">
        <v>8.5</v>
      </c>
      <c r="H114" s="14"/>
      <c r="I114" s="14"/>
    </row>
    <row r="115" spans="1:9" ht="18.75" customHeight="1">
      <c r="A115" s="25">
        <v>303</v>
      </c>
      <c r="B115" s="26"/>
      <c r="C115" s="26"/>
      <c r="D115" s="95" t="s">
        <v>158</v>
      </c>
      <c r="E115" s="83">
        <v>3.5</v>
      </c>
      <c r="F115" s="83">
        <v>3.5</v>
      </c>
      <c r="G115" s="83">
        <v>3.5</v>
      </c>
      <c r="H115" s="14"/>
      <c r="I115" s="14"/>
    </row>
    <row r="116" spans="1:9" ht="18.75" customHeight="1">
      <c r="A116" s="25"/>
      <c r="B116" s="26" t="s">
        <v>141</v>
      </c>
      <c r="C116" s="26"/>
      <c r="D116" s="90" t="s">
        <v>159</v>
      </c>
      <c r="E116" s="83">
        <v>0</v>
      </c>
      <c r="F116" s="83">
        <v>0</v>
      </c>
      <c r="G116" s="83">
        <v>0</v>
      </c>
      <c r="H116" s="14"/>
      <c r="I116" s="14"/>
    </row>
    <row r="117" spans="1:9" ht="18.75" customHeight="1">
      <c r="A117" s="25"/>
      <c r="B117" s="26" t="s">
        <v>143</v>
      </c>
      <c r="C117" s="26"/>
      <c r="D117" s="90" t="s">
        <v>160</v>
      </c>
      <c r="E117" s="83">
        <v>0</v>
      </c>
      <c r="F117" s="83">
        <v>0</v>
      </c>
      <c r="G117" s="83">
        <v>0</v>
      </c>
      <c r="H117" s="14"/>
      <c r="I117" s="14"/>
    </row>
    <row r="118" spans="1:9" ht="18.75" customHeight="1">
      <c r="A118" s="25"/>
      <c r="B118" s="26" t="s">
        <v>161</v>
      </c>
      <c r="C118" s="26"/>
      <c r="D118" s="90" t="s">
        <v>162</v>
      </c>
      <c r="E118" s="83">
        <v>0</v>
      </c>
      <c r="F118" s="83">
        <v>0</v>
      </c>
      <c r="G118" s="83">
        <v>0</v>
      </c>
      <c r="H118" s="14"/>
      <c r="I118" s="14"/>
    </row>
    <row r="119" spans="1:9" ht="18.75" customHeight="1">
      <c r="A119" s="25"/>
      <c r="B119" s="26" t="s">
        <v>163</v>
      </c>
      <c r="C119" s="26"/>
      <c r="D119" s="90" t="s">
        <v>164</v>
      </c>
      <c r="E119" s="83">
        <v>0</v>
      </c>
      <c r="F119" s="83">
        <v>0</v>
      </c>
      <c r="G119" s="83">
        <v>0</v>
      </c>
      <c r="H119" s="14"/>
      <c r="I119" s="14"/>
    </row>
    <row r="120" spans="1:9" ht="18.75" customHeight="1">
      <c r="A120" s="25"/>
      <c r="B120" s="26" t="s">
        <v>165</v>
      </c>
      <c r="C120" s="26"/>
      <c r="D120" s="90" t="s">
        <v>166</v>
      </c>
      <c r="E120" s="83">
        <v>3.5</v>
      </c>
      <c r="F120" s="83">
        <v>3.5</v>
      </c>
      <c r="G120" s="83">
        <v>3.5</v>
      </c>
      <c r="H120" s="14"/>
      <c r="I120" s="14"/>
    </row>
    <row r="121" spans="1:9" ht="18.75" customHeight="1">
      <c r="A121" s="25"/>
      <c r="B121" s="26" t="s">
        <v>149</v>
      </c>
      <c r="C121" s="26"/>
      <c r="D121" s="96" t="s">
        <v>167</v>
      </c>
      <c r="E121" s="83">
        <v>0</v>
      </c>
      <c r="F121" s="83">
        <v>0</v>
      </c>
      <c r="G121" s="83">
        <v>0</v>
      </c>
      <c r="H121" s="14"/>
      <c r="I121" s="14"/>
    </row>
    <row r="122" spans="1:9" ht="18.75" customHeight="1">
      <c r="A122" s="25"/>
      <c r="B122" s="26"/>
      <c r="C122" s="26"/>
      <c r="D122" s="13" t="s">
        <v>173</v>
      </c>
      <c r="E122" s="83">
        <f>E123+E129+E134</f>
        <v>35.699999999999996</v>
      </c>
      <c r="F122" s="83">
        <f>F123+F129+F134</f>
        <v>35.699999999999996</v>
      </c>
      <c r="G122" s="83">
        <f>G123+G129+G134</f>
        <v>35.699999999999996</v>
      </c>
      <c r="H122" s="14"/>
      <c r="I122" s="14"/>
    </row>
    <row r="123" spans="1:9" ht="18.75" customHeight="1">
      <c r="A123" s="25">
        <v>301</v>
      </c>
      <c r="B123" s="26"/>
      <c r="C123" s="26"/>
      <c r="D123" s="95" t="s">
        <v>140</v>
      </c>
      <c r="E123" s="83">
        <v>28.6</v>
      </c>
      <c r="F123" s="83">
        <v>28.6</v>
      </c>
      <c r="G123" s="83">
        <v>28.6</v>
      </c>
      <c r="H123" s="14"/>
      <c r="I123" s="14"/>
    </row>
    <row r="124" spans="1:9" ht="18.75" customHeight="1">
      <c r="A124" s="25"/>
      <c r="B124" s="26" t="s">
        <v>141</v>
      </c>
      <c r="C124" s="26"/>
      <c r="D124" s="90" t="s">
        <v>142</v>
      </c>
      <c r="E124" s="83">
        <v>16.7</v>
      </c>
      <c r="F124" s="83">
        <v>16.7</v>
      </c>
      <c r="G124" s="83">
        <v>16.7</v>
      </c>
      <c r="H124" s="14"/>
      <c r="I124" s="14"/>
    </row>
    <row r="125" spans="1:9" ht="18.75" customHeight="1">
      <c r="A125" s="25"/>
      <c r="B125" s="26" t="s">
        <v>143</v>
      </c>
      <c r="C125" s="26"/>
      <c r="D125" s="90" t="s">
        <v>144</v>
      </c>
      <c r="E125" s="83">
        <v>0</v>
      </c>
      <c r="F125" s="83">
        <v>0</v>
      </c>
      <c r="G125" s="83">
        <v>0</v>
      </c>
      <c r="H125" s="14"/>
      <c r="I125" s="14"/>
    </row>
    <row r="126" spans="1:9" ht="18.75" customHeight="1">
      <c r="A126" s="25"/>
      <c r="B126" s="26" t="s">
        <v>145</v>
      </c>
      <c r="C126" s="26"/>
      <c r="D126" s="90" t="s">
        <v>146</v>
      </c>
      <c r="E126" s="83">
        <v>1.4</v>
      </c>
      <c r="F126" s="83">
        <v>1.4</v>
      </c>
      <c r="G126" s="83">
        <v>1.4</v>
      </c>
      <c r="H126" s="14"/>
      <c r="I126" s="14"/>
    </row>
    <row r="127" spans="1:9" ht="18.75" customHeight="1">
      <c r="A127" s="25"/>
      <c r="B127" s="26" t="s">
        <v>147</v>
      </c>
      <c r="C127" s="26"/>
      <c r="D127" s="90" t="s">
        <v>148</v>
      </c>
      <c r="E127" s="83">
        <v>5.9</v>
      </c>
      <c r="F127" s="83">
        <v>5.9</v>
      </c>
      <c r="G127" s="83">
        <v>5.9</v>
      </c>
      <c r="H127" s="14"/>
      <c r="I127" s="14"/>
    </row>
    <row r="128" spans="1:9" ht="18.75" customHeight="1">
      <c r="A128" s="25"/>
      <c r="B128" s="26" t="s">
        <v>149</v>
      </c>
      <c r="C128" s="26"/>
      <c r="D128" s="90" t="s">
        <v>150</v>
      </c>
      <c r="E128" s="83">
        <v>4.6</v>
      </c>
      <c r="F128" s="83">
        <v>4.6</v>
      </c>
      <c r="G128" s="83">
        <v>4.6</v>
      </c>
      <c r="H128" s="14"/>
      <c r="I128" s="14"/>
    </row>
    <row r="129" spans="1:9" ht="18.75" customHeight="1">
      <c r="A129" s="25">
        <v>302</v>
      </c>
      <c r="B129" s="26"/>
      <c r="C129" s="26"/>
      <c r="D129" s="95" t="s">
        <v>151</v>
      </c>
      <c r="E129" s="83">
        <v>5.3</v>
      </c>
      <c r="F129" s="83">
        <v>5.3</v>
      </c>
      <c r="G129" s="83">
        <v>5.3</v>
      </c>
      <c r="H129" s="14"/>
      <c r="I129" s="14"/>
    </row>
    <row r="130" spans="1:9" ht="18.75" customHeight="1">
      <c r="A130" s="25"/>
      <c r="B130" s="26"/>
      <c r="C130" s="26"/>
      <c r="D130" s="90" t="s">
        <v>152</v>
      </c>
      <c r="E130" s="83">
        <v>0.6</v>
      </c>
      <c r="F130" s="83">
        <v>0.6</v>
      </c>
      <c r="G130" s="83">
        <v>0.6</v>
      </c>
      <c r="H130" s="14"/>
      <c r="I130" s="14"/>
    </row>
    <row r="131" spans="1:9" ht="18.75" customHeight="1">
      <c r="A131" s="25"/>
      <c r="B131" s="26" t="s">
        <v>153</v>
      </c>
      <c r="C131" s="26"/>
      <c r="D131" s="90" t="s">
        <v>154</v>
      </c>
      <c r="E131" s="83">
        <v>0.2</v>
      </c>
      <c r="F131" s="83">
        <v>0.2</v>
      </c>
      <c r="G131" s="83">
        <v>0.2</v>
      </c>
      <c r="H131" s="14"/>
      <c r="I131" s="14"/>
    </row>
    <row r="132" spans="1:9" ht="18.75" customHeight="1">
      <c r="A132" s="25"/>
      <c r="B132" s="26" t="s">
        <v>155</v>
      </c>
      <c r="C132" s="26"/>
      <c r="D132" s="90" t="s">
        <v>156</v>
      </c>
      <c r="E132" s="83">
        <v>0.5</v>
      </c>
      <c r="F132" s="83">
        <v>0.5</v>
      </c>
      <c r="G132" s="83">
        <v>0.5</v>
      </c>
      <c r="H132" s="14"/>
      <c r="I132" s="14"/>
    </row>
    <row r="133" spans="1:9" ht="18.75" customHeight="1">
      <c r="A133" s="25"/>
      <c r="B133" s="26" t="s">
        <v>149</v>
      </c>
      <c r="C133" s="26"/>
      <c r="D133" s="90" t="s">
        <v>157</v>
      </c>
      <c r="E133" s="83">
        <v>4</v>
      </c>
      <c r="F133" s="83">
        <v>4</v>
      </c>
      <c r="G133" s="83">
        <v>4</v>
      </c>
      <c r="H133" s="14"/>
      <c r="I133" s="14"/>
    </row>
    <row r="134" spans="1:9" ht="18.75" customHeight="1">
      <c r="A134" s="25">
        <v>303</v>
      </c>
      <c r="B134" s="26"/>
      <c r="C134" s="26"/>
      <c r="D134" s="95" t="s">
        <v>158</v>
      </c>
      <c r="E134" s="83">
        <v>1.8</v>
      </c>
      <c r="F134" s="83">
        <v>1.8</v>
      </c>
      <c r="G134" s="83">
        <v>1.8</v>
      </c>
      <c r="H134" s="14"/>
      <c r="I134" s="14"/>
    </row>
    <row r="135" spans="1:9" ht="18.75" customHeight="1">
      <c r="A135" s="25"/>
      <c r="B135" s="26" t="s">
        <v>141</v>
      </c>
      <c r="C135" s="26"/>
      <c r="D135" s="90" t="s">
        <v>159</v>
      </c>
      <c r="E135" s="83">
        <v>0</v>
      </c>
      <c r="F135" s="83">
        <v>0</v>
      </c>
      <c r="G135" s="83">
        <v>0</v>
      </c>
      <c r="H135" s="14"/>
      <c r="I135" s="14"/>
    </row>
    <row r="136" spans="1:9" ht="18.75" customHeight="1">
      <c r="A136" s="25"/>
      <c r="B136" s="26" t="s">
        <v>143</v>
      </c>
      <c r="C136" s="26"/>
      <c r="D136" s="90" t="s">
        <v>160</v>
      </c>
      <c r="E136" s="83">
        <v>0</v>
      </c>
      <c r="F136" s="83">
        <v>0</v>
      </c>
      <c r="G136" s="83">
        <v>0</v>
      </c>
      <c r="H136" s="14"/>
      <c r="I136" s="14"/>
    </row>
    <row r="137" spans="1:9" ht="18.75" customHeight="1">
      <c r="A137" s="25"/>
      <c r="B137" s="26" t="s">
        <v>161</v>
      </c>
      <c r="C137" s="26"/>
      <c r="D137" s="90" t="s">
        <v>162</v>
      </c>
      <c r="E137" s="83">
        <v>0</v>
      </c>
      <c r="F137" s="83">
        <v>0</v>
      </c>
      <c r="G137" s="83">
        <v>0</v>
      </c>
      <c r="H137" s="14"/>
      <c r="I137" s="14"/>
    </row>
    <row r="138" spans="1:9" ht="18.75" customHeight="1">
      <c r="A138" s="25"/>
      <c r="B138" s="26" t="s">
        <v>163</v>
      </c>
      <c r="C138" s="26"/>
      <c r="D138" s="90" t="s">
        <v>164</v>
      </c>
      <c r="E138" s="83">
        <v>0</v>
      </c>
      <c r="F138" s="83">
        <v>0</v>
      </c>
      <c r="G138" s="83">
        <v>0</v>
      </c>
      <c r="H138" s="14"/>
      <c r="I138" s="14"/>
    </row>
    <row r="139" spans="1:9" ht="18.75" customHeight="1">
      <c r="A139" s="25"/>
      <c r="B139" s="26" t="s">
        <v>165</v>
      </c>
      <c r="C139" s="26"/>
      <c r="D139" s="90" t="s">
        <v>166</v>
      </c>
      <c r="E139" s="83">
        <v>1.8</v>
      </c>
      <c r="F139" s="83">
        <v>1.8</v>
      </c>
      <c r="G139" s="83">
        <v>1.8</v>
      </c>
      <c r="H139" s="14"/>
      <c r="I139" s="14"/>
    </row>
    <row r="140" spans="1:9" ht="18.75" customHeight="1">
      <c r="A140" s="25"/>
      <c r="B140" s="26" t="s">
        <v>149</v>
      </c>
      <c r="C140" s="26"/>
      <c r="D140" s="96" t="s">
        <v>167</v>
      </c>
      <c r="E140" s="83">
        <v>0</v>
      </c>
      <c r="F140" s="83">
        <v>0</v>
      </c>
      <c r="G140" s="83">
        <v>0</v>
      </c>
      <c r="H140" s="14"/>
      <c r="I140" s="14"/>
    </row>
    <row r="141" spans="1:9" ht="18.75" customHeight="1">
      <c r="A141" s="25"/>
      <c r="B141" s="26"/>
      <c r="C141" s="26"/>
      <c r="D141" s="13" t="s">
        <v>174</v>
      </c>
      <c r="E141" s="83">
        <f>E142+E148+E153</f>
        <v>1078.8999999999999</v>
      </c>
      <c r="F141" s="83">
        <f>F142+F148+F153</f>
        <v>1078.8999999999999</v>
      </c>
      <c r="G141" s="83">
        <f>G142+G148+G153</f>
        <v>728.9000000000001</v>
      </c>
      <c r="H141" s="14"/>
      <c r="I141" s="14"/>
    </row>
    <row r="142" spans="1:9" ht="18.75" customHeight="1">
      <c r="A142" s="25">
        <v>301</v>
      </c>
      <c r="B142" s="26"/>
      <c r="C142" s="26"/>
      <c r="D142" s="95" t="s">
        <v>140</v>
      </c>
      <c r="E142" s="83">
        <v>1009.2</v>
      </c>
      <c r="F142" s="83">
        <v>1009.2</v>
      </c>
      <c r="G142" s="83">
        <v>659.2</v>
      </c>
      <c r="H142" s="14"/>
      <c r="I142" s="14"/>
    </row>
    <row r="143" spans="1:9" ht="18.75" customHeight="1">
      <c r="A143" s="25"/>
      <c r="B143" s="26" t="s">
        <v>141</v>
      </c>
      <c r="C143" s="26"/>
      <c r="D143" s="90" t="s">
        <v>142</v>
      </c>
      <c r="E143" s="83">
        <v>355.6</v>
      </c>
      <c r="F143" s="83">
        <v>355.6</v>
      </c>
      <c r="G143" s="83">
        <v>355.6</v>
      </c>
      <c r="H143" s="14"/>
      <c r="I143" s="14"/>
    </row>
    <row r="144" spans="1:9" ht="18.75" customHeight="1">
      <c r="A144" s="25"/>
      <c r="B144" s="26" t="s">
        <v>143</v>
      </c>
      <c r="C144" s="26"/>
      <c r="D144" s="90" t="s">
        <v>144</v>
      </c>
      <c r="E144" s="83">
        <v>0</v>
      </c>
      <c r="F144" s="83">
        <v>0</v>
      </c>
      <c r="G144" s="83">
        <v>0</v>
      </c>
      <c r="H144" s="14"/>
      <c r="I144" s="14"/>
    </row>
    <row r="145" spans="1:9" ht="18.75" customHeight="1">
      <c r="A145" s="25"/>
      <c r="B145" s="26" t="s">
        <v>145</v>
      </c>
      <c r="C145" s="26"/>
      <c r="D145" s="90" t="s">
        <v>146</v>
      </c>
      <c r="E145" s="83">
        <v>28.7</v>
      </c>
      <c r="F145" s="83">
        <v>28.7</v>
      </c>
      <c r="G145" s="83">
        <v>28.7</v>
      </c>
      <c r="H145" s="14"/>
      <c r="I145" s="14"/>
    </row>
    <row r="146" spans="1:9" ht="18.75" customHeight="1">
      <c r="A146" s="25"/>
      <c r="B146" s="26" t="s">
        <v>147</v>
      </c>
      <c r="C146" s="26"/>
      <c r="D146" s="90" t="s">
        <v>148</v>
      </c>
      <c r="E146" s="83">
        <v>131.89999999999998</v>
      </c>
      <c r="F146" s="83">
        <v>131.89999999999998</v>
      </c>
      <c r="G146" s="83">
        <v>131.89999999999998</v>
      </c>
      <c r="H146" s="14"/>
      <c r="I146" s="14"/>
    </row>
    <row r="147" spans="1:9" ht="18.75" customHeight="1">
      <c r="A147" s="25"/>
      <c r="B147" s="26" t="s">
        <v>149</v>
      </c>
      <c r="C147" s="26"/>
      <c r="D147" s="90" t="s">
        <v>150</v>
      </c>
      <c r="E147" s="83">
        <v>493</v>
      </c>
      <c r="F147" s="83">
        <v>493</v>
      </c>
      <c r="G147" s="83">
        <v>143</v>
      </c>
      <c r="H147" s="14"/>
      <c r="I147" s="14"/>
    </row>
    <row r="148" spans="1:9" ht="18.75" customHeight="1">
      <c r="A148" s="25">
        <v>302</v>
      </c>
      <c r="B148" s="26"/>
      <c r="C148" s="26"/>
      <c r="D148" s="95" t="s">
        <v>151</v>
      </c>
      <c r="E148" s="83">
        <v>16.6</v>
      </c>
      <c r="F148" s="83">
        <v>16.6</v>
      </c>
      <c r="G148" s="83">
        <v>16.6</v>
      </c>
      <c r="H148" s="14"/>
      <c r="I148" s="14"/>
    </row>
    <row r="149" spans="1:9" ht="18.75" customHeight="1">
      <c r="A149" s="25"/>
      <c r="B149" s="26"/>
      <c r="C149" s="26"/>
      <c r="D149" s="90" t="s">
        <v>152</v>
      </c>
      <c r="E149" s="83">
        <v>0</v>
      </c>
      <c r="F149" s="83">
        <v>0</v>
      </c>
      <c r="G149" s="83">
        <v>0</v>
      </c>
      <c r="H149" s="14"/>
      <c r="I149" s="14"/>
    </row>
    <row r="150" spans="1:9" ht="18.75" customHeight="1">
      <c r="A150" s="25"/>
      <c r="B150" s="26" t="s">
        <v>153</v>
      </c>
      <c r="C150" s="26"/>
      <c r="D150" s="90" t="s">
        <v>154</v>
      </c>
      <c r="E150" s="83">
        <v>5.4</v>
      </c>
      <c r="F150" s="83">
        <v>5.4</v>
      </c>
      <c r="G150" s="83">
        <v>5.4</v>
      </c>
      <c r="H150" s="14"/>
      <c r="I150" s="14"/>
    </row>
    <row r="151" spans="1:9" ht="18.75" customHeight="1">
      <c r="A151" s="25"/>
      <c r="B151" s="26" t="s">
        <v>155</v>
      </c>
      <c r="C151" s="26"/>
      <c r="D151" s="90" t="s">
        <v>156</v>
      </c>
      <c r="E151" s="83">
        <v>11.2</v>
      </c>
      <c r="F151" s="83">
        <v>11.2</v>
      </c>
      <c r="G151" s="83">
        <v>11.2</v>
      </c>
      <c r="H151" s="14"/>
      <c r="I151" s="14"/>
    </row>
    <row r="152" spans="1:9" ht="18.75" customHeight="1">
      <c r="A152" s="25"/>
      <c r="B152" s="26" t="s">
        <v>149</v>
      </c>
      <c r="C152" s="26"/>
      <c r="D152" s="90" t="s">
        <v>157</v>
      </c>
      <c r="E152" s="83">
        <v>0</v>
      </c>
      <c r="F152" s="83">
        <v>0</v>
      </c>
      <c r="G152" s="83">
        <v>0</v>
      </c>
      <c r="H152" s="14"/>
      <c r="I152" s="14"/>
    </row>
    <row r="153" spans="1:9" ht="18.75" customHeight="1">
      <c r="A153" s="25">
        <v>303</v>
      </c>
      <c r="B153" s="26"/>
      <c r="C153" s="26"/>
      <c r="D153" s="95" t="s">
        <v>158</v>
      </c>
      <c r="E153" s="83">
        <v>53.1</v>
      </c>
      <c r="F153" s="83">
        <v>53.1</v>
      </c>
      <c r="G153" s="83">
        <v>53.1</v>
      </c>
      <c r="H153" s="14"/>
      <c r="I153" s="14"/>
    </row>
    <row r="154" spans="1:9" ht="18.75" customHeight="1">
      <c r="A154" s="25"/>
      <c r="B154" s="26" t="s">
        <v>141</v>
      </c>
      <c r="C154" s="26"/>
      <c r="D154" s="90" t="s">
        <v>159</v>
      </c>
      <c r="E154" s="83">
        <v>5.7</v>
      </c>
      <c r="F154" s="83">
        <v>5.7</v>
      </c>
      <c r="G154" s="83">
        <v>5.7</v>
      </c>
      <c r="H154" s="14"/>
      <c r="I154" s="14"/>
    </row>
    <row r="155" spans="1:9" ht="18.75" customHeight="1">
      <c r="A155" s="25"/>
      <c r="B155" s="26" t="s">
        <v>143</v>
      </c>
      <c r="C155" s="26"/>
      <c r="D155" s="90" t="s">
        <v>160</v>
      </c>
      <c r="E155" s="83">
        <v>5.8</v>
      </c>
      <c r="F155" s="83">
        <v>5.8</v>
      </c>
      <c r="G155" s="83">
        <v>5.8</v>
      </c>
      <c r="H155" s="14"/>
      <c r="I155" s="14"/>
    </row>
    <row r="156" spans="1:9" ht="18.75" customHeight="1">
      <c r="A156" s="25"/>
      <c r="B156" s="26" t="s">
        <v>161</v>
      </c>
      <c r="C156" s="26"/>
      <c r="D156" s="90" t="s">
        <v>162</v>
      </c>
      <c r="E156" s="83">
        <v>1.2</v>
      </c>
      <c r="F156" s="83">
        <v>1.2</v>
      </c>
      <c r="G156" s="83">
        <v>1.2</v>
      </c>
      <c r="H156" s="14"/>
      <c r="I156" s="14"/>
    </row>
    <row r="157" spans="1:9" ht="18.75" customHeight="1">
      <c r="A157" s="25"/>
      <c r="B157" s="26" t="s">
        <v>163</v>
      </c>
      <c r="C157" s="26"/>
      <c r="D157" s="90" t="s">
        <v>164</v>
      </c>
      <c r="E157" s="83">
        <v>0</v>
      </c>
      <c r="F157" s="83">
        <v>0</v>
      </c>
      <c r="G157" s="83">
        <v>0</v>
      </c>
      <c r="H157" s="14"/>
      <c r="I157" s="14"/>
    </row>
    <row r="158" spans="1:9" ht="18.75" customHeight="1">
      <c r="A158" s="25"/>
      <c r="B158" s="26" t="s">
        <v>165</v>
      </c>
      <c r="C158" s="26"/>
      <c r="D158" s="90" t="s">
        <v>166</v>
      </c>
      <c r="E158" s="83">
        <v>40.4</v>
      </c>
      <c r="F158" s="83">
        <v>40.4</v>
      </c>
      <c r="G158" s="83">
        <v>40.4</v>
      </c>
      <c r="H158" s="14"/>
      <c r="I158" s="14"/>
    </row>
    <row r="159" spans="1:9" ht="18.75" customHeight="1">
      <c r="A159" s="25"/>
      <c r="B159" s="26" t="s">
        <v>149</v>
      </c>
      <c r="C159" s="26"/>
      <c r="D159" s="96" t="s">
        <v>167</v>
      </c>
      <c r="E159" s="83"/>
      <c r="F159" s="83"/>
      <c r="G159" s="83"/>
      <c r="H159" s="14"/>
      <c r="I159" s="14"/>
    </row>
    <row r="160" spans="1:9" ht="18.75" customHeight="1">
      <c r="A160" s="25"/>
      <c r="B160" s="26"/>
      <c r="C160" s="26"/>
      <c r="D160" s="88" t="s">
        <v>201</v>
      </c>
      <c r="E160" s="83">
        <f>E161+E167+E172</f>
        <v>1295.7</v>
      </c>
      <c r="F160" s="83">
        <f>F161+F167+F172</f>
        <v>1295.7</v>
      </c>
      <c r="G160" s="83">
        <f>G161+G167+G172</f>
        <v>1295.7</v>
      </c>
      <c r="H160" s="14"/>
      <c r="I160" s="14"/>
    </row>
    <row r="161" spans="1:9" ht="18.75" customHeight="1">
      <c r="A161" s="25">
        <v>301</v>
      </c>
      <c r="B161" s="26"/>
      <c r="C161" s="26"/>
      <c r="D161" s="95" t="s">
        <v>140</v>
      </c>
      <c r="E161" s="83">
        <v>1166.9</v>
      </c>
      <c r="F161" s="83">
        <v>1166.9</v>
      </c>
      <c r="G161" s="83">
        <v>1166.9</v>
      </c>
      <c r="H161" s="14"/>
      <c r="I161" s="14"/>
    </row>
    <row r="162" spans="1:9" ht="18.75" customHeight="1">
      <c r="A162" s="25"/>
      <c r="B162" s="26" t="s">
        <v>141</v>
      </c>
      <c r="C162" s="26"/>
      <c r="D162" s="90" t="s">
        <v>142</v>
      </c>
      <c r="E162" s="83">
        <v>653.6</v>
      </c>
      <c r="F162" s="83">
        <v>653.6</v>
      </c>
      <c r="G162" s="83">
        <v>653.6</v>
      </c>
      <c r="H162" s="14"/>
      <c r="I162" s="14"/>
    </row>
    <row r="163" spans="1:9" ht="18.75" customHeight="1">
      <c r="A163" s="25"/>
      <c r="B163" s="26" t="s">
        <v>143</v>
      </c>
      <c r="C163" s="26"/>
      <c r="D163" s="90" t="s">
        <v>144</v>
      </c>
      <c r="E163" s="83">
        <v>0</v>
      </c>
      <c r="F163" s="83">
        <v>0</v>
      </c>
      <c r="G163" s="83">
        <v>0</v>
      </c>
      <c r="H163" s="14"/>
      <c r="I163" s="14"/>
    </row>
    <row r="164" spans="1:9" ht="18.75" customHeight="1">
      <c r="A164" s="25"/>
      <c r="B164" s="26" t="s">
        <v>145</v>
      </c>
      <c r="C164" s="26"/>
      <c r="D164" s="90" t="s">
        <v>146</v>
      </c>
      <c r="E164" s="83">
        <v>53.1</v>
      </c>
      <c r="F164" s="83">
        <v>53.1</v>
      </c>
      <c r="G164" s="83">
        <v>53.1</v>
      </c>
      <c r="H164" s="14"/>
      <c r="I164" s="14"/>
    </row>
    <row r="165" spans="1:9" ht="18.75" customHeight="1">
      <c r="A165" s="25"/>
      <c r="B165" s="26" t="s">
        <v>147</v>
      </c>
      <c r="C165" s="26"/>
      <c r="D165" s="90" t="s">
        <v>148</v>
      </c>
      <c r="E165" s="83">
        <v>237.60000000000002</v>
      </c>
      <c r="F165" s="83">
        <v>237.60000000000002</v>
      </c>
      <c r="G165" s="83">
        <v>237.60000000000002</v>
      </c>
      <c r="H165" s="14"/>
      <c r="I165" s="14"/>
    </row>
    <row r="166" spans="1:9" ht="18.75" customHeight="1">
      <c r="A166" s="25"/>
      <c r="B166" s="26" t="s">
        <v>149</v>
      </c>
      <c r="C166" s="26"/>
      <c r="D166" s="90" t="s">
        <v>150</v>
      </c>
      <c r="E166" s="83">
        <v>222.6</v>
      </c>
      <c r="F166" s="83">
        <v>222.6</v>
      </c>
      <c r="G166" s="83">
        <v>222.6</v>
      </c>
      <c r="H166" s="14"/>
      <c r="I166" s="14"/>
    </row>
    <row r="167" spans="1:9" ht="18.75" customHeight="1">
      <c r="A167" s="25">
        <v>302</v>
      </c>
      <c r="B167" s="26"/>
      <c r="C167" s="26"/>
      <c r="D167" s="95" t="s">
        <v>151</v>
      </c>
      <c r="E167" s="83">
        <v>29.3</v>
      </c>
      <c r="F167" s="83">
        <v>29.3</v>
      </c>
      <c r="G167" s="83">
        <v>29.3</v>
      </c>
      <c r="H167" s="14"/>
      <c r="I167" s="14"/>
    </row>
    <row r="168" spans="1:9" ht="18.75" customHeight="1">
      <c r="A168" s="25"/>
      <c r="B168" s="26"/>
      <c r="C168" s="26"/>
      <c r="D168" s="90" t="s">
        <v>152</v>
      </c>
      <c r="E168" s="83">
        <v>0</v>
      </c>
      <c r="F168" s="83">
        <v>0</v>
      </c>
      <c r="G168" s="83">
        <v>0</v>
      </c>
      <c r="H168" s="14"/>
      <c r="I168" s="14"/>
    </row>
    <row r="169" spans="1:9" ht="18.75" customHeight="1">
      <c r="A169" s="25"/>
      <c r="B169" s="26" t="s">
        <v>153</v>
      </c>
      <c r="C169" s="26"/>
      <c r="D169" s="90" t="s">
        <v>154</v>
      </c>
      <c r="E169" s="83">
        <v>9.5</v>
      </c>
      <c r="F169" s="83">
        <v>9.5</v>
      </c>
      <c r="G169" s="83">
        <v>9.5</v>
      </c>
      <c r="H169" s="14"/>
      <c r="I169" s="14"/>
    </row>
    <row r="170" spans="1:9" ht="18.75" customHeight="1">
      <c r="A170" s="25"/>
      <c r="B170" s="26" t="s">
        <v>155</v>
      </c>
      <c r="C170" s="26"/>
      <c r="D170" s="90" t="s">
        <v>156</v>
      </c>
      <c r="E170" s="83">
        <v>19.8</v>
      </c>
      <c r="F170" s="83">
        <v>19.8</v>
      </c>
      <c r="G170" s="83">
        <v>19.8</v>
      </c>
      <c r="H170" s="14"/>
      <c r="I170" s="14"/>
    </row>
    <row r="171" spans="1:9" ht="18.75" customHeight="1">
      <c r="A171" s="25"/>
      <c r="B171" s="26" t="s">
        <v>149</v>
      </c>
      <c r="C171" s="26"/>
      <c r="D171" s="90" t="s">
        <v>157</v>
      </c>
      <c r="E171" s="83">
        <v>0</v>
      </c>
      <c r="F171" s="83">
        <v>0</v>
      </c>
      <c r="G171" s="83">
        <v>0</v>
      </c>
      <c r="H171" s="14"/>
      <c r="I171" s="14"/>
    </row>
    <row r="172" spans="1:9" ht="18.75" customHeight="1">
      <c r="A172" s="25">
        <v>303</v>
      </c>
      <c r="B172" s="26"/>
      <c r="C172" s="26"/>
      <c r="D172" s="95" t="s">
        <v>158</v>
      </c>
      <c r="E172" s="83">
        <v>99.5</v>
      </c>
      <c r="F172" s="83">
        <v>99.5</v>
      </c>
      <c r="G172" s="83">
        <v>99.5</v>
      </c>
      <c r="H172" s="14"/>
      <c r="I172" s="14"/>
    </row>
    <row r="173" spans="1:9" ht="18.75" customHeight="1">
      <c r="A173" s="25"/>
      <c r="B173" s="26" t="s">
        <v>141</v>
      </c>
      <c r="C173" s="26"/>
      <c r="D173" s="90" t="s">
        <v>159</v>
      </c>
      <c r="E173" s="83">
        <v>0</v>
      </c>
      <c r="F173" s="83">
        <v>0</v>
      </c>
      <c r="G173" s="83">
        <v>0</v>
      </c>
      <c r="H173" s="14"/>
      <c r="I173" s="14"/>
    </row>
    <row r="174" spans="1:9" ht="18.75" customHeight="1">
      <c r="A174" s="25"/>
      <c r="B174" s="26" t="s">
        <v>143</v>
      </c>
      <c r="C174" s="26"/>
      <c r="D174" s="90" t="s">
        <v>160</v>
      </c>
      <c r="E174" s="83">
        <v>19.4</v>
      </c>
      <c r="F174" s="83">
        <v>19.4</v>
      </c>
      <c r="G174" s="83">
        <v>19.4</v>
      </c>
      <c r="H174" s="14"/>
      <c r="I174" s="14"/>
    </row>
    <row r="175" spans="1:9" ht="18.75" customHeight="1">
      <c r="A175" s="25"/>
      <c r="B175" s="26" t="s">
        <v>161</v>
      </c>
      <c r="C175" s="26"/>
      <c r="D175" s="90" t="s">
        <v>162</v>
      </c>
      <c r="E175" s="83">
        <v>8.9</v>
      </c>
      <c r="F175" s="83">
        <v>8.9</v>
      </c>
      <c r="G175" s="83">
        <v>8.9</v>
      </c>
      <c r="H175" s="14"/>
      <c r="I175" s="14"/>
    </row>
    <row r="176" spans="1:9" ht="18.75" customHeight="1">
      <c r="A176" s="25"/>
      <c r="B176" s="26" t="s">
        <v>163</v>
      </c>
      <c r="C176" s="26"/>
      <c r="D176" s="90" t="s">
        <v>164</v>
      </c>
      <c r="E176" s="83">
        <v>0</v>
      </c>
      <c r="F176" s="83">
        <v>0</v>
      </c>
      <c r="G176" s="83">
        <v>0</v>
      </c>
      <c r="H176" s="14"/>
      <c r="I176" s="14"/>
    </row>
    <row r="177" spans="1:9" ht="18.75" customHeight="1">
      <c r="A177" s="25"/>
      <c r="B177" s="26" t="s">
        <v>165</v>
      </c>
      <c r="C177" s="26"/>
      <c r="D177" s="90" t="s">
        <v>166</v>
      </c>
      <c r="E177" s="83">
        <v>71.2</v>
      </c>
      <c r="F177" s="83">
        <v>71.2</v>
      </c>
      <c r="G177" s="83">
        <v>71.2</v>
      </c>
      <c r="H177" s="14"/>
      <c r="I177" s="14"/>
    </row>
    <row r="178" spans="1:9" ht="18.75" customHeight="1">
      <c r="A178" s="25"/>
      <c r="B178" s="26" t="s">
        <v>149</v>
      </c>
      <c r="C178" s="26"/>
      <c r="D178" s="96" t="s">
        <v>167</v>
      </c>
      <c r="E178" s="83">
        <v>0</v>
      </c>
      <c r="F178" s="83">
        <v>0</v>
      </c>
      <c r="G178" s="83">
        <v>0</v>
      </c>
      <c r="H178" s="14"/>
      <c r="I178" s="14"/>
    </row>
    <row r="179" spans="1:9" ht="18.75" customHeight="1">
      <c r="A179" s="25"/>
      <c r="B179" s="26"/>
      <c r="C179" s="26"/>
      <c r="D179" s="13" t="s">
        <v>175</v>
      </c>
      <c r="E179" s="83">
        <f>E180+E186+E191</f>
        <v>1372.5</v>
      </c>
      <c r="F179" s="83">
        <f>F180+F186+F191</f>
        <v>1372.5</v>
      </c>
      <c r="G179" s="83">
        <f>G180+G186+G191</f>
        <v>1372.5</v>
      </c>
      <c r="H179" s="14"/>
      <c r="I179" s="14"/>
    </row>
    <row r="180" spans="1:9" ht="18.75" customHeight="1">
      <c r="A180" s="25">
        <v>301</v>
      </c>
      <c r="B180" s="26"/>
      <c r="C180" s="26"/>
      <c r="D180" s="95" t="s">
        <v>140</v>
      </c>
      <c r="E180" s="83">
        <v>1246.3</v>
      </c>
      <c r="F180" s="83">
        <v>1246.3</v>
      </c>
      <c r="G180" s="83">
        <v>1246.3</v>
      </c>
      <c r="H180" s="14"/>
      <c r="I180" s="14"/>
    </row>
    <row r="181" spans="1:9" ht="18.75" customHeight="1">
      <c r="A181" s="25"/>
      <c r="B181" s="26" t="s">
        <v>141</v>
      </c>
      <c r="C181" s="26"/>
      <c r="D181" s="90" t="s">
        <v>142</v>
      </c>
      <c r="E181" s="83">
        <v>707.9</v>
      </c>
      <c r="F181" s="83">
        <v>707.9</v>
      </c>
      <c r="G181" s="83">
        <v>707.9</v>
      </c>
      <c r="H181" s="14"/>
      <c r="I181" s="14"/>
    </row>
    <row r="182" spans="1:9" ht="18.75" customHeight="1">
      <c r="A182" s="25"/>
      <c r="B182" s="26" t="s">
        <v>143</v>
      </c>
      <c r="C182" s="26"/>
      <c r="D182" s="90" t="s">
        <v>144</v>
      </c>
      <c r="E182" s="83">
        <v>0</v>
      </c>
      <c r="F182" s="83">
        <v>0</v>
      </c>
      <c r="G182" s="83">
        <v>0</v>
      </c>
      <c r="H182" s="14"/>
      <c r="I182" s="14"/>
    </row>
    <row r="183" spans="1:9" ht="18.75" customHeight="1">
      <c r="A183" s="25"/>
      <c r="B183" s="26" t="s">
        <v>145</v>
      </c>
      <c r="C183" s="26"/>
      <c r="D183" s="90" t="s">
        <v>146</v>
      </c>
      <c r="E183" s="83">
        <v>57.6</v>
      </c>
      <c r="F183" s="83">
        <v>57.6</v>
      </c>
      <c r="G183" s="83">
        <v>57.6</v>
      </c>
      <c r="H183" s="14"/>
      <c r="I183" s="14"/>
    </row>
    <row r="184" spans="1:9" ht="18.75" customHeight="1">
      <c r="A184" s="25"/>
      <c r="B184" s="26" t="s">
        <v>147</v>
      </c>
      <c r="C184" s="26"/>
      <c r="D184" s="90" t="s">
        <v>148</v>
      </c>
      <c r="E184" s="83">
        <v>250</v>
      </c>
      <c r="F184" s="83">
        <v>250</v>
      </c>
      <c r="G184" s="83">
        <v>250</v>
      </c>
      <c r="H184" s="14"/>
      <c r="I184" s="14"/>
    </row>
    <row r="185" spans="1:9" ht="18.75" customHeight="1">
      <c r="A185" s="25"/>
      <c r="B185" s="26" t="s">
        <v>149</v>
      </c>
      <c r="C185" s="26"/>
      <c r="D185" s="90" t="s">
        <v>150</v>
      </c>
      <c r="E185" s="83">
        <v>230.8</v>
      </c>
      <c r="F185" s="83">
        <v>230.8</v>
      </c>
      <c r="G185" s="83">
        <v>230.8</v>
      </c>
      <c r="H185" s="14"/>
      <c r="I185" s="14"/>
    </row>
    <row r="186" spans="1:9" ht="18.75" customHeight="1">
      <c r="A186" s="25">
        <v>302</v>
      </c>
      <c r="B186" s="26"/>
      <c r="C186" s="26"/>
      <c r="D186" s="95" t="s">
        <v>151</v>
      </c>
      <c r="E186" s="83">
        <v>31.5</v>
      </c>
      <c r="F186" s="83">
        <v>31.5</v>
      </c>
      <c r="G186" s="83">
        <v>31.5</v>
      </c>
      <c r="H186" s="14"/>
      <c r="I186" s="14"/>
    </row>
    <row r="187" spans="1:9" ht="18.75" customHeight="1">
      <c r="A187" s="25"/>
      <c r="B187" s="26"/>
      <c r="C187" s="26"/>
      <c r="D187" s="90" t="s">
        <v>152</v>
      </c>
      <c r="E187" s="83">
        <v>0</v>
      </c>
      <c r="F187" s="83">
        <v>0</v>
      </c>
      <c r="G187" s="83">
        <v>0</v>
      </c>
      <c r="H187" s="14"/>
      <c r="I187" s="14"/>
    </row>
    <row r="188" spans="1:9" ht="18.75" customHeight="1">
      <c r="A188" s="25"/>
      <c r="B188" s="26" t="s">
        <v>153</v>
      </c>
      <c r="C188" s="26"/>
      <c r="D188" s="90" t="s">
        <v>154</v>
      </c>
      <c r="E188" s="83">
        <v>10.2</v>
      </c>
      <c r="F188" s="83">
        <v>10.2</v>
      </c>
      <c r="G188" s="83">
        <v>10.2</v>
      </c>
      <c r="H188" s="14"/>
      <c r="I188" s="14"/>
    </row>
    <row r="189" spans="1:9" ht="18.75" customHeight="1">
      <c r="A189" s="25"/>
      <c r="B189" s="26" t="s">
        <v>155</v>
      </c>
      <c r="C189" s="26"/>
      <c r="D189" s="90" t="s">
        <v>156</v>
      </c>
      <c r="E189" s="83">
        <v>21.3</v>
      </c>
      <c r="F189" s="83">
        <v>21.3</v>
      </c>
      <c r="G189" s="83">
        <v>21.3</v>
      </c>
      <c r="H189" s="14"/>
      <c r="I189" s="14"/>
    </row>
    <row r="190" spans="1:9" ht="18.75" customHeight="1">
      <c r="A190" s="25"/>
      <c r="B190" s="26" t="s">
        <v>149</v>
      </c>
      <c r="C190" s="26"/>
      <c r="D190" s="90" t="s">
        <v>157</v>
      </c>
      <c r="E190" s="83">
        <v>0</v>
      </c>
      <c r="F190" s="83">
        <v>0</v>
      </c>
      <c r="G190" s="83">
        <v>0</v>
      </c>
      <c r="H190" s="14"/>
      <c r="I190" s="14"/>
    </row>
    <row r="191" spans="1:9" ht="18.75" customHeight="1">
      <c r="A191" s="25">
        <v>303</v>
      </c>
      <c r="B191" s="26"/>
      <c r="C191" s="26"/>
      <c r="D191" s="95" t="s">
        <v>158</v>
      </c>
      <c r="E191" s="83">
        <v>94.69999999999999</v>
      </c>
      <c r="F191" s="83">
        <v>94.69999999999999</v>
      </c>
      <c r="G191" s="83">
        <v>94.69999999999999</v>
      </c>
      <c r="H191" s="14"/>
      <c r="I191" s="14"/>
    </row>
    <row r="192" spans="1:9" ht="18.75" customHeight="1">
      <c r="A192" s="25"/>
      <c r="B192" s="26" t="s">
        <v>141</v>
      </c>
      <c r="C192" s="26"/>
      <c r="D192" s="90" t="s">
        <v>159</v>
      </c>
      <c r="E192" s="83">
        <v>3.5</v>
      </c>
      <c r="F192" s="83">
        <v>3.5</v>
      </c>
      <c r="G192" s="83">
        <v>3.5</v>
      </c>
      <c r="H192" s="14"/>
      <c r="I192" s="14"/>
    </row>
    <row r="193" spans="1:9" ht="18.75" customHeight="1">
      <c r="A193" s="25"/>
      <c r="B193" s="26" t="s">
        <v>143</v>
      </c>
      <c r="C193" s="26"/>
      <c r="D193" s="90" t="s">
        <v>160</v>
      </c>
      <c r="E193" s="83">
        <v>8.6</v>
      </c>
      <c r="F193" s="83">
        <v>8.6</v>
      </c>
      <c r="G193" s="83">
        <v>8.6</v>
      </c>
      <c r="H193" s="14"/>
      <c r="I193" s="14"/>
    </row>
    <row r="194" spans="1:9" ht="18.75" customHeight="1">
      <c r="A194" s="25"/>
      <c r="B194" s="26" t="s">
        <v>161</v>
      </c>
      <c r="C194" s="26"/>
      <c r="D194" s="90" t="s">
        <v>162</v>
      </c>
      <c r="E194" s="83">
        <v>5.8</v>
      </c>
      <c r="F194" s="83">
        <v>5.8</v>
      </c>
      <c r="G194" s="83">
        <v>5.8</v>
      </c>
      <c r="H194" s="14"/>
      <c r="I194" s="14"/>
    </row>
    <row r="195" spans="1:9" ht="18.75" customHeight="1">
      <c r="A195" s="25"/>
      <c r="B195" s="26" t="s">
        <v>163</v>
      </c>
      <c r="C195" s="26"/>
      <c r="D195" s="90" t="s">
        <v>164</v>
      </c>
      <c r="E195" s="83">
        <v>0</v>
      </c>
      <c r="F195" s="83">
        <v>0</v>
      </c>
      <c r="G195" s="83">
        <v>0</v>
      </c>
      <c r="H195" s="14"/>
      <c r="I195" s="14"/>
    </row>
    <row r="196" spans="1:9" ht="18.75" customHeight="1">
      <c r="A196" s="25"/>
      <c r="B196" s="26" t="s">
        <v>165</v>
      </c>
      <c r="C196" s="26"/>
      <c r="D196" s="90" t="s">
        <v>166</v>
      </c>
      <c r="E196" s="83">
        <v>76.8</v>
      </c>
      <c r="F196" s="83">
        <v>76.8</v>
      </c>
      <c r="G196" s="83">
        <v>76.8</v>
      </c>
      <c r="H196" s="14"/>
      <c r="I196" s="14"/>
    </row>
    <row r="197" spans="1:9" ht="18.75" customHeight="1">
      <c r="A197" s="25"/>
      <c r="B197" s="26" t="s">
        <v>149</v>
      </c>
      <c r="C197" s="26"/>
      <c r="D197" s="96" t="s">
        <v>167</v>
      </c>
      <c r="E197" s="83">
        <v>0</v>
      </c>
      <c r="F197" s="83">
        <v>0</v>
      </c>
      <c r="G197" s="83">
        <v>0</v>
      </c>
      <c r="H197" s="14"/>
      <c r="I197" s="14"/>
    </row>
    <row r="198" spans="1:9" ht="18.75" customHeight="1">
      <c r="A198" s="25"/>
      <c r="B198" s="26"/>
      <c r="C198" s="26"/>
      <c r="D198" s="88" t="s">
        <v>202</v>
      </c>
      <c r="E198" s="83">
        <f>E199+E205+E210</f>
        <v>2989.2</v>
      </c>
      <c r="F198" s="83">
        <f>F199+F205+F210</f>
        <v>2989.2</v>
      </c>
      <c r="G198" s="83">
        <f>G199+G205+G210</f>
        <v>2989.2</v>
      </c>
      <c r="H198" s="14"/>
      <c r="I198" s="14"/>
    </row>
    <row r="199" spans="1:9" ht="18.75" customHeight="1">
      <c r="A199" s="25">
        <v>301</v>
      </c>
      <c r="B199" s="26"/>
      <c r="C199" s="26"/>
      <c r="D199" s="95" t="s">
        <v>140</v>
      </c>
      <c r="E199" s="83">
        <v>2717.7</v>
      </c>
      <c r="F199" s="83">
        <v>2717.7</v>
      </c>
      <c r="G199" s="83">
        <v>2717.7</v>
      </c>
      <c r="H199" s="14"/>
      <c r="I199" s="14"/>
    </row>
    <row r="200" spans="1:9" ht="18.75" customHeight="1">
      <c r="A200" s="25"/>
      <c r="B200" s="26" t="s">
        <v>141</v>
      </c>
      <c r="C200" s="26"/>
      <c r="D200" s="90" t="s">
        <v>142</v>
      </c>
      <c r="E200" s="83">
        <v>1527.9</v>
      </c>
      <c r="F200" s="83">
        <v>1527.9</v>
      </c>
      <c r="G200" s="83">
        <v>1527.9</v>
      </c>
      <c r="H200" s="14"/>
      <c r="I200" s="14"/>
    </row>
    <row r="201" spans="1:9" ht="18.75" customHeight="1">
      <c r="A201" s="25"/>
      <c r="B201" s="26" t="s">
        <v>143</v>
      </c>
      <c r="C201" s="26"/>
      <c r="D201" s="90" t="s">
        <v>144</v>
      </c>
      <c r="E201" s="83">
        <v>1.1</v>
      </c>
      <c r="F201" s="83">
        <v>1.1</v>
      </c>
      <c r="G201" s="83">
        <v>1.1</v>
      </c>
      <c r="H201" s="14"/>
      <c r="I201" s="14"/>
    </row>
    <row r="202" spans="1:9" ht="18.75" customHeight="1">
      <c r="A202" s="25"/>
      <c r="B202" s="26" t="s">
        <v>145</v>
      </c>
      <c r="C202" s="26"/>
      <c r="D202" s="90" t="s">
        <v>146</v>
      </c>
      <c r="E202" s="83">
        <v>123.8</v>
      </c>
      <c r="F202" s="83">
        <v>123.8</v>
      </c>
      <c r="G202" s="83">
        <v>123.8</v>
      </c>
      <c r="H202" s="14"/>
      <c r="I202" s="14"/>
    </row>
    <row r="203" spans="1:9" ht="18.75" customHeight="1">
      <c r="A203" s="25"/>
      <c r="B203" s="26" t="s">
        <v>147</v>
      </c>
      <c r="C203" s="26"/>
      <c r="D203" s="90" t="s">
        <v>148</v>
      </c>
      <c r="E203" s="83">
        <v>548.6</v>
      </c>
      <c r="F203" s="83">
        <v>548.6</v>
      </c>
      <c r="G203" s="83">
        <v>548.6</v>
      </c>
      <c r="H203" s="14"/>
      <c r="I203" s="14"/>
    </row>
    <row r="204" spans="1:9" ht="18.75" customHeight="1">
      <c r="A204" s="25"/>
      <c r="B204" s="26" t="s">
        <v>149</v>
      </c>
      <c r="C204" s="26"/>
      <c r="D204" s="90" t="s">
        <v>150</v>
      </c>
      <c r="E204" s="83">
        <v>516.3</v>
      </c>
      <c r="F204" s="83">
        <v>516.3</v>
      </c>
      <c r="G204" s="83">
        <v>516.3</v>
      </c>
      <c r="H204" s="14"/>
      <c r="I204" s="14"/>
    </row>
    <row r="205" spans="1:9" ht="18.75" customHeight="1">
      <c r="A205" s="25">
        <v>302</v>
      </c>
      <c r="B205" s="26"/>
      <c r="C205" s="26"/>
      <c r="D205" s="95" t="s">
        <v>151</v>
      </c>
      <c r="E205" s="83">
        <v>81.9</v>
      </c>
      <c r="F205" s="83">
        <v>81.9</v>
      </c>
      <c r="G205" s="83">
        <v>81.9</v>
      </c>
      <c r="H205" s="14"/>
      <c r="I205" s="14"/>
    </row>
    <row r="206" spans="1:9" ht="18.75" customHeight="1">
      <c r="A206" s="25"/>
      <c r="B206" s="26"/>
      <c r="C206" s="26"/>
      <c r="D206" s="90" t="s">
        <v>152</v>
      </c>
      <c r="E206" s="83">
        <v>5.4</v>
      </c>
      <c r="F206" s="83">
        <v>5.4</v>
      </c>
      <c r="G206" s="83">
        <v>5.4</v>
      </c>
      <c r="H206" s="14"/>
      <c r="I206" s="14"/>
    </row>
    <row r="207" spans="1:9" ht="18.75" customHeight="1">
      <c r="A207" s="25"/>
      <c r="B207" s="26" t="s">
        <v>153</v>
      </c>
      <c r="C207" s="26"/>
      <c r="D207" s="90" t="s">
        <v>154</v>
      </c>
      <c r="E207" s="83">
        <v>22.5</v>
      </c>
      <c r="F207" s="83">
        <v>22.5</v>
      </c>
      <c r="G207" s="83">
        <v>22.5</v>
      </c>
      <c r="H207" s="14"/>
      <c r="I207" s="14"/>
    </row>
    <row r="208" spans="1:9" ht="18.75" customHeight="1">
      <c r="A208" s="25"/>
      <c r="B208" s="26" t="s">
        <v>155</v>
      </c>
      <c r="C208" s="26"/>
      <c r="D208" s="90" t="s">
        <v>156</v>
      </c>
      <c r="E208" s="83">
        <v>46.8</v>
      </c>
      <c r="F208" s="83">
        <v>46.8</v>
      </c>
      <c r="G208" s="83">
        <v>46.8</v>
      </c>
      <c r="H208" s="14"/>
      <c r="I208" s="14"/>
    </row>
    <row r="209" spans="1:9" ht="18.75" customHeight="1">
      <c r="A209" s="25"/>
      <c r="B209" s="26" t="s">
        <v>149</v>
      </c>
      <c r="C209" s="26"/>
      <c r="D209" s="90" t="s">
        <v>157</v>
      </c>
      <c r="E209" s="83">
        <v>7.2</v>
      </c>
      <c r="F209" s="83">
        <v>7.2</v>
      </c>
      <c r="G209" s="83">
        <v>7.2</v>
      </c>
      <c r="H209" s="14"/>
      <c r="I209" s="14"/>
    </row>
    <row r="210" spans="1:9" ht="18.75" customHeight="1">
      <c r="A210" s="25">
        <v>303</v>
      </c>
      <c r="B210" s="26"/>
      <c r="C210" s="26"/>
      <c r="D210" s="95" t="s">
        <v>158</v>
      </c>
      <c r="E210" s="83">
        <v>189.6</v>
      </c>
      <c r="F210" s="83">
        <v>189.6</v>
      </c>
      <c r="G210" s="83">
        <v>189.6</v>
      </c>
      <c r="H210" s="14"/>
      <c r="I210" s="14"/>
    </row>
    <row r="211" spans="1:9" ht="18.75" customHeight="1">
      <c r="A211" s="25"/>
      <c r="B211" s="26" t="s">
        <v>141</v>
      </c>
      <c r="C211" s="26"/>
      <c r="D211" s="90" t="s">
        <v>159</v>
      </c>
      <c r="E211" s="83">
        <v>0.1</v>
      </c>
      <c r="F211" s="83">
        <v>0.1</v>
      </c>
      <c r="G211" s="83">
        <v>0.1</v>
      </c>
      <c r="H211" s="14"/>
      <c r="I211" s="14"/>
    </row>
    <row r="212" spans="1:9" ht="18.75" customHeight="1">
      <c r="A212" s="25"/>
      <c r="B212" s="26" t="s">
        <v>143</v>
      </c>
      <c r="C212" s="26"/>
      <c r="D212" s="90" t="s">
        <v>160</v>
      </c>
      <c r="E212" s="83">
        <v>15.1</v>
      </c>
      <c r="F212" s="83">
        <v>15.1</v>
      </c>
      <c r="G212" s="83">
        <v>15.1</v>
      </c>
      <c r="H212" s="14"/>
      <c r="I212" s="14"/>
    </row>
    <row r="213" spans="1:9" ht="18.75" customHeight="1">
      <c r="A213" s="25"/>
      <c r="B213" s="26" t="s">
        <v>161</v>
      </c>
      <c r="C213" s="26"/>
      <c r="D213" s="90" t="s">
        <v>162</v>
      </c>
      <c r="E213" s="83">
        <v>5.9</v>
      </c>
      <c r="F213" s="83">
        <v>5.9</v>
      </c>
      <c r="G213" s="83">
        <v>5.9</v>
      </c>
      <c r="H213" s="14"/>
      <c r="I213" s="14"/>
    </row>
    <row r="214" spans="1:9" ht="18.75" customHeight="1">
      <c r="A214" s="25"/>
      <c r="B214" s="26" t="s">
        <v>163</v>
      </c>
      <c r="C214" s="26"/>
      <c r="D214" s="90" t="s">
        <v>164</v>
      </c>
      <c r="E214" s="83">
        <v>0</v>
      </c>
      <c r="F214" s="83">
        <v>0</v>
      </c>
      <c r="G214" s="83">
        <v>0</v>
      </c>
      <c r="H214" s="14"/>
      <c r="I214" s="14"/>
    </row>
    <row r="215" spans="1:9" ht="18.75" customHeight="1">
      <c r="A215" s="25"/>
      <c r="B215" s="26" t="s">
        <v>165</v>
      </c>
      <c r="C215" s="26"/>
      <c r="D215" s="90" t="s">
        <v>166</v>
      </c>
      <c r="E215" s="83">
        <v>168.5</v>
      </c>
      <c r="F215" s="83">
        <v>168.5</v>
      </c>
      <c r="G215" s="83">
        <v>168.5</v>
      </c>
      <c r="H215" s="14"/>
      <c r="I215" s="14"/>
    </row>
    <row r="216" spans="1:9" ht="18.75" customHeight="1">
      <c r="A216" s="25"/>
      <c r="B216" s="26" t="s">
        <v>149</v>
      </c>
      <c r="C216" s="26"/>
      <c r="D216" s="96" t="s">
        <v>167</v>
      </c>
      <c r="E216" s="83">
        <v>0</v>
      </c>
      <c r="F216" s="83">
        <v>0</v>
      </c>
      <c r="G216" s="83">
        <v>0</v>
      </c>
      <c r="H216" s="14"/>
      <c r="I216" s="14"/>
    </row>
    <row r="217" spans="1:9" ht="18.75" customHeight="1">
      <c r="A217" s="25"/>
      <c r="B217" s="26"/>
      <c r="C217" s="26"/>
      <c r="D217" s="13" t="s">
        <v>176</v>
      </c>
      <c r="E217" s="83">
        <f>E218+E224+E229</f>
        <v>1601.5</v>
      </c>
      <c r="F217" s="83">
        <f>F218+F224+F229</f>
        <v>1601.5</v>
      </c>
      <c r="G217" s="83">
        <f>G218+G224+G229</f>
        <v>1601.5</v>
      </c>
      <c r="H217" s="14"/>
      <c r="I217" s="14"/>
    </row>
    <row r="218" spans="1:9" ht="18.75" customHeight="1">
      <c r="A218" s="25">
        <v>301</v>
      </c>
      <c r="B218" s="26"/>
      <c r="C218" s="26"/>
      <c r="D218" s="95" t="s">
        <v>140</v>
      </c>
      <c r="E218" s="83">
        <v>1453.8000000000002</v>
      </c>
      <c r="F218" s="83">
        <v>1453.8000000000002</v>
      </c>
      <c r="G218" s="83">
        <v>1453.8000000000002</v>
      </c>
      <c r="H218" s="14"/>
      <c r="I218" s="14"/>
    </row>
    <row r="219" spans="1:9" ht="18.75" customHeight="1">
      <c r="A219" s="25"/>
      <c r="B219" s="26" t="s">
        <v>141</v>
      </c>
      <c r="C219" s="26"/>
      <c r="D219" s="90" t="s">
        <v>142</v>
      </c>
      <c r="E219" s="83">
        <v>807.7</v>
      </c>
      <c r="F219" s="83">
        <v>807.7</v>
      </c>
      <c r="G219" s="83">
        <v>807.7</v>
      </c>
      <c r="H219" s="14"/>
      <c r="I219" s="14"/>
    </row>
    <row r="220" spans="1:9" ht="18.75" customHeight="1">
      <c r="A220" s="25"/>
      <c r="B220" s="26" t="s">
        <v>143</v>
      </c>
      <c r="C220" s="26"/>
      <c r="D220" s="90" t="s">
        <v>144</v>
      </c>
      <c r="E220" s="83">
        <v>0.7</v>
      </c>
      <c r="F220" s="83">
        <v>0.7</v>
      </c>
      <c r="G220" s="83">
        <v>0.7</v>
      </c>
      <c r="H220" s="14"/>
      <c r="I220" s="14"/>
    </row>
    <row r="221" spans="1:9" ht="18.75" customHeight="1">
      <c r="A221" s="25"/>
      <c r="B221" s="26" t="s">
        <v>145</v>
      </c>
      <c r="C221" s="26"/>
      <c r="D221" s="90" t="s">
        <v>146</v>
      </c>
      <c r="E221" s="83">
        <v>65.6</v>
      </c>
      <c r="F221" s="83">
        <v>65.6</v>
      </c>
      <c r="G221" s="83">
        <v>65.6</v>
      </c>
      <c r="H221" s="14"/>
      <c r="I221" s="14"/>
    </row>
    <row r="222" spans="1:9" ht="18.75" customHeight="1">
      <c r="A222" s="25"/>
      <c r="B222" s="26" t="s">
        <v>147</v>
      </c>
      <c r="C222" s="26"/>
      <c r="D222" s="90" t="s">
        <v>148</v>
      </c>
      <c r="E222" s="83">
        <v>296.7</v>
      </c>
      <c r="F222" s="83">
        <v>296.7</v>
      </c>
      <c r="G222" s="83">
        <v>296.7</v>
      </c>
      <c r="H222" s="14"/>
      <c r="I222" s="14"/>
    </row>
    <row r="223" spans="1:9" ht="18.75" customHeight="1">
      <c r="A223" s="25"/>
      <c r="B223" s="26" t="s">
        <v>149</v>
      </c>
      <c r="C223" s="26"/>
      <c r="D223" s="90" t="s">
        <v>150</v>
      </c>
      <c r="E223" s="83">
        <v>283.1</v>
      </c>
      <c r="F223" s="83">
        <v>283.1</v>
      </c>
      <c r="G223" s="83">
        <v>283.1</v>
      </c>
      <c r="H223" s="14"/>
      <c r="I223" s="14"/>
    </row>
    <row r="224" spans="1:9" ht="18.75" customHeight="1">
      <c r="A224" s="25">
        <v>302</v>
      </c>
      <c r="B224" s="26"/>
      <c r="C224" s="26"/>
      <c r="D224" s="95" t="s">
        <v>151</v>
      </c>
      <c r="E224" s="83">
        <v>47.1</v>
      </c>
      <c r="F224" s="83">
        <v>47.1</v>
      </c>
      <c r="G224" s="83">
        <v>47.1</v>
      </c>
      <c r="H224" s="14"/>
      <c r="I224" s="14"/>
    </row>
    <row r="225" spans="1:9" ht="18.75" customHeight="1">
      <c r="A225" s="25"/>
      <c r="B225" s="26"/>
      <c r="C225" s="26"/>
      <c r="D225" s="90" t="s">
        <v>152</v>
      </c>
      <c r="E225" s="83">
        <v>2.5</v>
      </c>
      <c r="F225" s="83">
        <v>2.5</v>
      </c>
      <c r="G225" s="83">
        <v>2.5</v>
      </c>
      <c r="H225" s="14"/>
      <c r="I225" s="14"/>
    </row>
    <row r="226" spans="1:9" ht="18.75" customHeight="1">
      <c r="A226" s="25"/>
      <c r="B226" s="26" t="s">
        <v>153</v>
      </c>
      <c r="C226" s="26"/>
      <c r="D226" s="90" t="s">
        <v>154</v>
      </c>
      <c r="E226" s="83">
        <v>19.8</v>
      </c>
      <c r="F226" s="83">
        <v>19.8</v>
      </c>
      <c r="G226" s="83">
        <v>19.8</v>
      </c>
      <c r="H226" s="14"/>
      <c r="I226" s="14"/>
    </row>
    <row r="227" spans="1:9" ht="18.75" customHeight="1">
      <c r="A227" s="25"/>
      <c r="B227" s="26" t="s">
        <v>155</v>
      </c>
      <c r="C227" s="26"/>
      <c r="D227" s="90" t="s">
        <v>156</v>
      </c>
      <c r="E227" s="83">
        <v>24.8</v>
      </c>
      <c r="F227" s="83">
        <v>24.8</v>
      </c>
      <c r="G227" s="83">
        <v>24.8</v>
      </c>
      <c r="H227" s="14"/>
      <c r="I227" s="14"/>
    </row>
    <row r="228" spans="1:9" ht="18.75" customHeight="1">
      <c r="A228" s="25"/>
      <c r="B228" s="26" t="s">
        <v>149</v>
      </c>
      <c r="C228" s="26"/>
      <c r="D228" s="90" t="s">
        <v>157</v>
      </c>
      <c r="E228" s="83">
        <v>0</v>
      </c>
      <c r="F228" s="83">
        <v>0</v>
      </c>
      <c r="G228" s="83">
        <v>0</v>
      </c>
      <c r="H228" s="14"/>
      <c r="I228" s="14"/>
    </row>
    <row r="229" spans="1:9" ht="18.75" customHeight="1">
      <c r="A229" s="25">
        <v>303</v>
      </c>
      <c r="B229" s="26"/>
      <c r="C229" s="26"/>
      <c r="D229" s="95" t="s">
        <v>158</v>
      </c>
      <c r="E229" s="83">
        <v>100.6</v>
      </c>
      <c r="F229" s="83">
        <v>100.6</v>
      </c>
      <c r="G229" s="83">
        <v>100.6</v>
      </c>
      <c r="H229" s="14"/>
      <c r="I229" s="14"/>
    </row>
    <row r="230" spans="1:9" ht="18.75" customHeight="1">
      <c r="A230" s="25"/>
      <c r="B230" s="26" t="s">
        <v>141</v>
      </c>
      <c r="C230" s="26"/>
      <c r="D230" s="90" t="s">
        <v>159</v>
      </c>
      <c r="E230" s="83">
        <v>6.7</v>
      </c>
      <c r="F230" s="83">
        <v>6.7</v>
      </c>
      <c r="G230" s="83">
        <v>6.7</v>
      </c>
      <c r="H230" s="14"/>
      <c r="I230" s="14"/>
    </row>
    <row r="231" spans="1:9" ht="18.75" customHeight="1">
      <c r="A231" s="25"/>
      <c r="B231" s="26" t="s">
        <v>143</v>
      </c>
      <c r="C231" s="26"/>
      <c r="D231" s="90" t="s">
        <v>160</v>
      </c>
      <c r="E231" s="83"/>
      <c r="F231" s="83"/>
      <c r="G231" s="83"/>
      <c r="H231" s="14"/>
      <c r="I231" s="14"/>
    </row>
    <row r="232" spans="1:9" ht="18.75" customHeight="1">
      <c r="A232" s="25"/>
      <c r="B232" s="26" t="s">
        <v>161</v>
      </c>
      <c r="C232" s="26"/>
      <c r="D232" s="90" t="s">
        <v>162</v>
      </c>
      <c r="E232" s="83">
        <v>4.7</v>
      </c>
      <c r="F232" s="83">
        <v>4.7</v>
      </c>
      <c r="G232" s="83">
        <v>4.7</v>
      </c>
      <c r="H232" s="14"/>
      <c r="I232" s="14"/>
    </row>
    <row r="233" spans="1:9" ht="18.75" customHeight="1">
      <c r="A233" s="25"/>
      <c r="B233" s="26" t="s">
        <v>163</v>
      </c>
      <c r="C233" s="26"/>
      <c r="D233" s="90" t="s">
        <v>164</v>
      </c>
      <c r="E233" s="83">
        <v>0</v>
      </c>
      <c r="F233" s="83">
        <v>0</v>
      </c>
      <c r="G233" s="83">
        <v>0</v>
      </c>
      <c r="H233" s="14"/>
      <c r="I233" s="14"/>
    </row>
    <row r="234" spans="1:9" ht="18.75" customHeight="1">
      <c r="A234" s="25"/>
      <c r="B234" s="26" t="s">
        <v>165</v>
      </c>
      <c r="C234" s="26"/>
      <c r="D234" s="90" t="s">
        <v>166</v>
      </c>
      <c r="E234" s="83">
        <v>89.2</v>
      </c>
      <c r="F234" s="83">
        <v>89.2</v>
      </c>
      <c r="G234" s="83">
        <v>89.2</v>
      </c>
      <c r="H234" s="14"/>
      <c r="I234" s="14"/>
    </row>
    <row r="235" spans="1:9" ht="18.75" customHeight="1">
      <c r="A235" s="25"/>
      <c r="B235" s="26" t="s">
        <v>149</v>
      </c>
      <c r="C235" s="26"/>
      <c r="D235" s="96" t="s">
        <v>167</v>
      </c>
      <c r="E235" s="83">
        <v>0</v>
      </c>
      <c r="F235" s="83">
        <v>0</v>
      </c>
      <c r="G235" s="83">
        <v>0</v>
      </c>
      <c r="H235" s="14"/>
      <c r="I235" s="14"/>
    </row>
    <row r="236" spans="1:9" ht="18.75" customHeight="1">
      <c r="A236" s="25"/>
      <c r="B236" s="26"/>
      <c r="C236" s="26"/>
      <c r="D236" s="13" t="s">
        <v>177</v>
      </c>
      <c r="E236" s="83">
        <f>E237+E243+E248</f>
        <v>916</v>
      </c>
      <c r="F236" s="83">
        <f>F237+F243+F248</f>
        <v>916</v>
      </c>
      <c r="G236" s="83">
        <f>G237+G243+G248</f>
        <v>916</v>
      </c>
      <c r="H236" s="14"/>
      <c r="I236" s="14"/>
    </row>
    <row r="237" spans="1:9" ht="18.75" customHeight="1">
      <c r="A237" s="25">
        <v>301</v>
      </c>
      <c r="B237" s="26"/>
      <c r="C237" s="26"/>
      <c r="D237" s="95" t="s">
        <v>140</v>
      </c>
      <c r="E237" s="83">
        <v>827.1</v>
      </c>
      <c r="F237" s="83">
        <v>827.1</v>
      </c>
      <c r="G237" s="83">
        <v>827.1</v>
      </c>
      <c r="H237" s="14"/>
      <c r="I237" s="14"/>
    </row>
    <row r="238" spans="1:9" ht="18.75" customHeight="1">
      <c r="A238" s="25"/>
      <c r="B238" s="26" t="s">
        <v>141</v>
      </c>
      <c r="C238" s="26"/>
      <c r="D238" s="90" t="s">
        <v>142</v>
      </c>
      <c r="E238" s="83">
        <v>443.4</v>
      </c>
      <c r="F238" s="83">
        <v>443.4</v>
      </c>
      <c r="G238" s="83">
        <v>443.4</v>
      </c>
      <c r="H238" s="14"/>
      <c r="I238" s="14"/>
    </row>
    <row r="239" spans="1:9" ht="18.75" customHeight="1">
      <c r="A239" s="25"/>
      <c r="B239" s="26" t="s">
        <v>143</v>
      </c>
      <c r="C239" s="26"/>
      <c r="D239" s="90" t="s">
        <v>144</v>
      </c>
      <c r="E239" s="83">
        <v>0.4</v>
      </c>
      <c r="F239" s="83">
        <v>0.4</v>
      </c>
      <c r="G239" s="83">
        <v>0.4</v>
      </c>
      <c r="H239" s="14"/>
      <c r="I239" s="14"/>
    </row>
    <row r="240" spans="1:9" ht="18.75" customHeight="1">
      <c r="A240" s="25"/>
      <c r="B240" s="26" t="s">
        <v>145</v>
      </c>
      <c r="C240" s="26"/>
      <c r="D240" s="90" t="s">
        <v>146</v>
      </c>
      <c r="E240" s="83">
        <v>36</v>
      </c>
      <c r="F240" s="83">
        <v>36</v>
      </c>
      <c r="G240" s="83">
        <v>36</v>
      </c>
      <c r="H240" s="14"/>
      <c r="I240" s="14"/>
    </row>
    <row r="241" spans="1:9" ht="18.75" customHeight="1">
      <c r="A241" s="25"/>
      <c r="B241" s="26" t="s">
        <v>147</v>
      </c>
      <c r="C241" s="26"/>
      <c r="D241" s="90" t="s">
        <v>148</v>
      </c>
      <c r="E241" s="83">
        <v>158.2</v>
      </c>
      <c r="F241" s="83">
        <v>158.2</v>
      </c>
      <c r="G241" s="83">
        <v>158.2</v>
      </c>
      <c r="H241" s="14"/>
      <c r="I241" s="14"/>
    </row>
    <row r="242" spans="1:9" ht="18.75" customHeight="1">
      <c r="A242" s="25"/>
      <c r="B242" s="26" t="s">
        <v>149</v>
      </c>
      <c r="C242" s="26"/>
      <c r="D242" s="90" t="s">
        <v>150</v>
      </c>
      <c r="E242" s="83">
        <v>189.1</v>
      </c>
      <c r="F242" s="83">
        <v>189.1</v>
      </c>
      <c r="G242" s="83">
        <v>189.1</v>
      </c>
      <c r="H242" s="14"/>
      <c r="I242" s="14"/>
    </row>
    <row r="243" spans="1:9" ht="18.75" customHeight="1">
      <c r="A243" s="25">
        <v>302</v>
      </c>
      <c r="B243" s="26"/>
      <c r="C243" s="26"/>
      <c r="D243" s="95" t="s">
        <v>151</v>
      </c>
      <c r="E243" s="83">
        <v>21.5</v>
      </c>
      <c r="F243" s="83">
        <v>21.5</v>
      </c>
      <c r="G243" s="83">
        <v>21.5</v>
      </c>
      <c r="H243" s="14"/>
      <c r="I243" s="14"/>
    </row>
    <row r="244" spans="1:9" ht="18.75" customHeight="1">
      <c r="A244" s="25"/>
      <c r="B244" s="26"/>
      <c r="C244" s="26"/>
      <c r="D244" s="90" t="s">
        <v>152</v>
      </c>
      <c r="E244" s="83">
        <v>1.5</v>
      </c>
      <c r="F244" s="83">
        <v>1.5</v>
      </c>
      <c r="G244" s="83">
        <v>1.5</v>
      </c>
      <c r="H244" s="14"/>
      <c r="I244" s="14"/>
    </row>
    <row r="245" spans="1:9" ht="18.75" customHeight="1">
      <c r="A245" s="25"/>
      <c r="B245" s="26" t="s">
        <v>153</v>
      </c>
      <c r="C245" s="26"/>
      <c r="D245" s="90" t="s">
        <v>154</v>
      </c>
      <c r="E245" s="83">
        <v>6.5</v>
      </c>
      <c r="F245" s="83">
        <v>6.5</v>
      </c>
      <c r="G245" s="83">
        <v>6.5</v>
      </c>
      <c r="H245" s="14"/>
      <c r="I245" s="14"/>
    </row>
    <row r="246" spans="1:9" ht="18.75" customHeight="1">
      <c r="A246" s="25"/>
      <c r="B246" s="26" t="s">
        <v>155</v>
      </c>
      <c r="C246" s="26"/>
      <c r="D246" s="90" t="s">
        <v>156</v>
      </c>
      <c r="E246" s="83">
        <v>13.5</v>
      </c>
      <c r="F246" s="83">
        <v>13.5</v>
      </c>
      <c r="G246" s="83">
        <v>13.5</v>
      </c>
      <c r="H246" s="14"/>
      <c r="I246" s="14"/>
    </row>
    <row r="247" spans="1:9" ht="18.75" customHeight="1">
      <c r="A247" s="25"/>
      <c r="B247" s="26" t="s">
        <v>149</v>
      </c>
      <c r="C247" s="26"/>
      <c r="D247" s="90" t="s">
        <v>157</v>
      </c>
      <c r="E247" s="83">
        <v>0</v>
      </c>
      <c r="F247" s="83">
        <v>0</v>
      </c>
      <c r="G247" s="83">
        <v>0</v>
      </c>
      <c r="H247" s="14"/>
      <c r="I247" s="14"/>
    </row>
    <row r="248" spans="1:9" ht="18.75" customHeight="1">
      <c r="A248" s="25">
        <v>303</v>
      </c>
      <c r="B248" s="26"/>
      <c r="C248" s="26"/>
      <c r="D248" s="95" t="s">
        <v>158</v>
      </c>
      <c r="E248" s="83">
        <v>67.4</v>
      </c>
      <c r="F248" s="83">
        <v>67.4</v>
      </c>
      <c r="G248" s="83">
        <v>67.4</v>
      </c>
      <c r="H248" s="14"/>
      <c r="I248" s="14"/>
    </row>
    <row r="249" spans="1:9" ht="18.75" customHeight="1">
      <c r="A249" s="25"/>
      <c r="B249" s="26" t="s">
        <v>141</v>
      </c>
      <c r="C249" s="26"/>
      <c r="D249" s="90" t="s">
        <v>159</v>
      </c>
      <c r="E249" s="83">
        <v>6.6</v>
      </c>
      <c r="F249" s="83">
        <v>6.6</v>
      </c>
      <c r="G249" s="83">
        <v>6.6</v>
      </c>
      <c r="H249" s="14"/>
      <c r="I249" s="14"/>
    </row>
    <row r="250" spans="1:9" ht="18.75" customHeight="1">
      <c r="A250" s="25"/>
      <c r="B250" s="26" t="s">
        <v>143</v>
      </c>
      <c r="C250" s="26"/>
      <c r="D250" s="90" t="s">
        <v>160</v>
      </c>
      <c r="E250" s="83">
        <v>6</v>
      </c>
      <c r="F250" s="83">
        <v>6</v>
      </c>
      <c r="G250" s="83">
        <v>6</v>
      </c>
      <c r="H250" s="14"/>
      <c r="I250" s="14"/>
    </row>
    <row r="251" spans="1:9" ht="18.75" customHeight="1">
      <c r="A251" s="25"/>
      <c r="B251" s="26" t="s">
        <v>161</v>
      </c>
      <c r="C251" s="26"/>
      <c r="D251" s="90" t="s">
        <v>162</v>
      </c>
      <c r="E251" s="83">
        <v>6.3</v>
      </c>
      <c r="F251" s="83">
        <v>6.3</v>
      </c>
      <c r="G251" s="83">
        <v>6.3</v>
      </c>
      <c r="H251" s="14"/>
      <c r="I251" s="14"/>
    </row>
    <row r="252" spans="1:9" ht="18.75" customHeight="1">
      <c r="A252" s="25"/>
      <c r="B252" s="26" t="s">
        <v>163</v>
      </c>
      <c r="C252" s="26"/>
      <c r="D252" s="90" t="s">
        <v>164</v>
      </c>
      <c r="E252" s="83">
        <v>0</v>
      </c>
      <c r="F252" s="83">
        <v>0</v>
      </c>
      <c r="G252" s="83">
        <v>0</v>
      </c>
      <c r="H252" s="14"/>
      <c r="I252" s="14"/>
    </row>
    <row r="253" spans="1:9" ht="18.75" customHeight="1">
      <c r="A253" s="25"/>
      <c r="B253" s="26" t="s">
        <v>165</v>
      </c>
      <c r="C253" s="26"/>
      <c r="D253" s="90" t="s">
        <v>166</v>
      </c>
      <c r="E253" s="83">
        <v>48.5</v>
      </c>
      <c r="F253" s="83">
        <v>48.5</v>
      </c>
      <c r="G253" s="83">
        <v>48.5</v>
      </c>
      <c r="H253" s="14"/>
      <c r="I253" s="14"/>
    </row>
    <row r="254" spans="1:9" ht="18.75" customHeight="1">
      <c r="A254" s="25"/>
      <c r="B254" s="26" t="s">
        <v>149</v>
      </c>
      <c r="C254" s="26"/>
      <c r="D254" s="96" t="s">
        <v>167</v>
      </c>
      <c r="E254" s="83">
        <v>0</v>
      </c>
      <c r="F254" s="83">
        <v>0</v>
      </c>
      <c r="G254" s="83">
        <v>0</v>
      </c>
      <c r="H254" s="14"/>
      <c r="I254" s="14"/>
    </row>
    <row r="255" spans="1:9" ht="18.75" customHeight="1">
      <c r="A255" s="25"/>
      <c r="B255" s="26"/>
      <c r="C255" s="26"/>
      <c r="D255" s="13" t="s">
        <v>178</v>
      </c>
      <c r="E255" s="83">
        <f>E256+E262+E267</f>
        <v>409.90000000000003</v>
      </c>
      <c r="F255" s="83">
        <f>F256+F262+F267</f>
        <v>409.90000000000003</v>
      </c>
      <c r="G255" s="83">
        <f>G256+G262+G267</f>
        <v>409.90000000000003</v>
      </c>
      <c r="H255" s="14"/>
      <c r="I255" s="14"/>
    </row>
    <row r="256" spans="1:9" ht="18.75" customHeight="1">
      <c r="A256" s="25">
        <v>301</v>
      </c>
      <c r="B256" s="26"/>
      <c r="C256" s="26"/>
      <c r="D256" s="95" t="s">
        <v>140</v>
      </c>
      <c r="E256" s="83">
        <v>360.70000000000005</v>
      </c>
      <c r="F256" s="83">
        <v>360.70000000000005</v>
      </c>
      <c r="G256" s="83">
        <v>360.70000000000005</v>
      </c>
      <c r="H256" s="14"/>
      <c r="I256" s="14"/>
    </row>
    <row r="257" spans="1:9" ht="18.75" customHeight="1">
      <c r="A257" s="25"/>
      <c r="B257" s="26" t="s">
        <v>141</v>
      </c>
      <c r="C257" s="26"/>
      <c r="D257" s="90" t="s">
        <v>142</v>
      </c>
      <c r="E257" s="83">
        <v>198</v>
      </c>
      <c r="F257" s="83">
        <v>198</v>
      </c>
      <c r="G257" s="83">
        <v>198</v>
      </c>
      <c r="H257" s="14"/>
      <c r="I257" s="14"/>
    </row>
    <row r="258" spans="1:9" ht="18.75" customHeight="1">
      <c r="A258" s="25"/>
      <c r="B258" s="26" t="s">
        <v>143</v>
      </c>
      <c r="C258" s="26"/>
      <c r="D258" s="90" t="s">
        <v>144</v>
      </c>
      <c r="E258" s="83">
        <v>0</v>
      </c>
      <c r="F258" s="83">
        <v>0</v>
      </c>
      <c r="G258" s="83">
        <v>0</v>
      </c>
      <c r="H258" s="14"/>
      <c r="I258" s="14"/>
    </row>
    <row r="259" spans="1:9" ht="18.75" customHeight="1">
      <c r="A259" s="25"/>
      <c r="B259" s="26" t="s">
        <v>145</v>
      </c>
      <c r="C259" s="26"/>
      <c r="D259" s="90" t="s">
        <v>146</v>
      </c>
      <c r="E259" s="83">
        <v>16.1</v>
      </c>
      <c r="F259" s="83">
        <v>16.1</v>
      </c>
      <c r="G259" s="83">
        <v>16.1</v>
      </c>
      <c r="H259" s="14"/>
      <c r="I259" s="14"/>
    </row>
    <row r="260" spans="1:9" ht="18.75" customHeight="1">
      <c r="A260" s="25"/>
      <c r="B260" s="26" t="s">
        <v>147</v>
      </c>
      <c r="C260" s="26"/>
      <c r="D260" s="90" t="s">
        <v>148</v>
      </c>
      <c r="E260" s="83">
        <v>74.7</v>
      </c>
      <c r="F260" s="83">
        <v>74.7</v>
      </c>
      <c r="G260" s="83">
        <v>74.7</v>
      </c>
      <c r="H260" s="14"/>
      <c r="I260" s="14"/>
    </row>
    <row r="261" spans="1:9" ht="18.75" customHeight="1">
      <c r="A261" s="25"/>
      <c r="B261" s="26" t="s">
        <v>149</v>
      </c>
      <c r="C261" s="26"/>
      <c r="D261" s="90" t="s">
        <v>150</v>
      </c>
      <c r="E261" s="83">
        <v>71.9</v>
      </c>
      <c r="F261" s="83">
        <v>71.9</v>
      </c>
      <c r="G261" s="83">
        <v>71.9</v>
      </c>
      <c r="H261" s="14"/>
      <c r="I261" s="14"/>
    </row>
    <row r="262" spans="1:9" ht="18.75" customHeight="1">
      <c r="A262" s="25">
        <v>302</v>
      </c>
      <c r="B262" s="26"/>
      <c r="C262" s="26"/>
      <c r="D262" s="95" t="s">
        <v>151</v>
      </c>
      <c r="E262" s="83">
        <v>9.4</v>
      </c>
      <c r="F262" s="83">
        <v>9.4</v>
      </c>
      <c r="G262" s="83">
        <v>9.4</v>
      </c>
      <c r="H262" s="14"/>
      <c r="I262" s="14"/>
    </row>
    <row r="263" spans="1:9" ht="18.75" customHeight="1">
      <c r="A263" s="25"/>
      <c r="B263" s="26"/>
      <c r="C263" s="26"/>
      <c r="D263" s="90" t="s">
        <v>152</v>
      </c>
      <c r="E263" s="83">
        <v>0.7</v>
      </c>
      <c r="F263" s="83">
        <v>0.7</v>
      </c>
      <c r="G263" s="83">
        <v>0.7</v>
      </c>
      <c r="H263" s="14"/>
      <c r="I263" s="14"/>
    </row>
    <row r="264" spans="1:9" ht="18.75" customHeight="1">
      <c r="A264" s="25"/>
      <c r="B264" s="26" t="s">
        <v>153</v>
      </c>
      <c r="C264" s="26"/>
      <c r="D264" s="90" t="s">
        <v>154</v>
      </c>
      <c r="E264" s="83">
        <v>2.8</v>
      </c>
      <c r="F264" s="83">
        <v>2.8</v>
      </c>
      <c r="G264" s="83">
        <v>2.8</v>
      </c>
      <c r="H264" s="14"/>
      <c r="I264" s="14"/>
    </row>
    <row r="265" spans="1:9" ht="18.75" customHeight="1">
      <c r="A265" s="25"/>
      <c r="B265" s="26" t="s">
        <v>155</v>
      </c>
      <c r="C265" s="26"/>
      <c r="D265" s="90" t="s">
        <v>156</v>
      </c>
      <c r="E265" s="83">
        <v>5.9</v>
      </c>
      <c r="F265" s="83">
        <v>5.9</v>
      </c>
      <c r="G265" s="83">
        <v>5.9</v>
      </c>
      <c r="H265" s="14"/>
      <c r="I265" s="14"/>
    </row>
    <row r="266" spans="1:9" ht="18.75" customHeight="1">
      <c r="A266" s="25"/>
      <c r="B266" s="26" t="s">
        <v>149</v>
      </c>
      <c r="C266" s="26"/>
      <c r="D266" s="90" t="s">
        <v>157</v>
      </c>
      <c r="E266" s="83">
        <v>0</v>
      </c>
      <c r="F266" s="83">
        <v>0</v>
      </c>
      <c r="G266" s="83">
        <v>0</v>
      </c>
      <c r="H266" s="14"/>
      <c r="I266" s="14"/>
    </row>
    <row r="267" spans="1:9" ht="18.75" customHeight="1">
      <c r="A267" s="25">
        <v>303</v>
      </c>
      <c r="B267" s="26"/>
      <c r="C267" s="26"/>
      <c r="D267" s="95" t="s">
        <v>158</v>
      </c>
      <c r="E267" s="83">
        <v>39.8</v>
      </c>
      <c r="F267" s="83">
        <v>39.8</v>
      </c>
      <c r="G267" s="83">
        <v>39.8</v>
      </c>
      <c r="H267" s="14"/>
      <c r="I267" s="14"/>
    </row>
    <row r="268" spans="1:9" ht="18.75" customHeight="1">
      <c r="A268" s="25"/>
      <c r="B268" s="26" t="s">
        <v>141</v>
      </c>
      <c r="C268" s="26"/>
      <c r="D268" s="90" t="s">
        <v>159</v>
      </c>
      <c r="E268" s="83">
        <v>5.1</v>
      </c>
      <c r="F268" s="83">
        <v>5.1</v>
      </c>
      <c r="G268" s="83">
        <v>5.1</v>
      </c>
      <c r="H268" s="14"/>
      <c r="I268" s="14"/>
    </row>
    <row r="269" spans="1:9" ht="18.75" customHeight="1">
      <c r="A269" s="25"/>
      <c r="B269" s="26" t="s">
        <v>143</v>
      </c>
      <c r="C269" s="26"/>
      <c r="D269" s="90" t="s">
        <v>160</v>
      </c>
      <c r="E269" s="83">
        <v>8.1</v>
      </c>
      <c r="F269" s="83">
        <v>8.1</v>
      </c>
      <c r="G269" s="83">
        <v>8.1</v>
      </c>
      <c r="H269" s="14"/>
      <c r="I269" s="14"/>
    </row>
    <row r="270" spans="1:9" ht="18.75" customHeight="1">
      <c r="A270" s="25"/>
      <c r="B270" s="26" t="s">
        <v>161</v>
      </c>
      <c r="C270" s="26"/>
      <c r="D270" s="90" t="s">
        <v>162</v>
      </c>
      <c r="E270" s="83">
        <v>5.3</v>
      </c>
      <c r="F270" s="83">
        <v>5.3</v>
      </c>
      <c r="G270" s="83">
        <v>5.3</v>
      </c>
      <c r="H270" s="14"/>
      <c r="I270" s="14"/>
    </row>
    <row r="271" spans="1:9" ht="18.75" customHeight="1">
      <c r="A271" s="25"/>
      <c r="B271" s="26" t="s">
        <v>163</v>
      </c>
      <c r="C271" s="26"/>
      <c r="D271" s="90" t="s">
        <v>164</v>
      </c>
      <c r="E271" s="83">
        <v>0</v>
      </c>
      <c r="F271" s="83">
        <v>0</v>
      </c>
      <c r="G271" s="83">
        <v>0</v>
      </c>
      <c r="H271" s="14"/>
      <c r="I271" s="14"/>
    </row>
    <row r="272" spans="1:9" ht="18.75" customHeight="1">
      <c r="A272" s="25"/>
      <c r="B272" s="26" t="s">
        <v>165</v>
      </c>
      <c r="C272" s="26"/>
      <c r="D272" s="90" t="s">
        <v>166</v>
      </c>
      <c r="E272" s="83">
        <v>21.3</v>
      </c>
      <c r="F272" s="83">
        <v>21.3</v>
      </c>
      <c r="G272" s="83">
        <v>21.3</v>
      </c>
      <c r="H272" s="14"/>
      <c r="I272" s="14"/>
    </row>
    <row r="273" spans="1:9" ht="18.75" customHeight="1">
      <c r="A273" s="25"/>
      <c r="B273" s="26" t="s">
        <v>149</v>
      </c>
      <c r="C273" s="26"/>
      <c r="D273" s="96" t="s">
        <v>167</v>
      </c>
      <c r="E273" s="83">
        <v>0</v>
      </c>
      <c r="F273" s="83">
        <v>0</v>
      </c>
      <c r="G273" s="83">
        <v>0</v>
      </c>
      <c r="H273" s="14"/>
      <c r="I273" s="14"/>
    </row>
    <row r="274" spans="1:9" ht="18.75" customHeight="1">
      <c r="A274" s="25"/>
      <c r="B274" s="26"/>
      <c r="C274" s="26"/>
      <c r="D274" s="13" t="s">
        <v>179</v>
      </c>
      <c r="E274" s="83">
        <f>E275+E281+E286</f>
        <v>3263.2</v>
      </c>
      <c r="F274" s="83">
        <f>F275+F281+F286</f>
        <v>3263.2</v>
      </c>
      <c r="G274" s="83">
        <f>G275+G281+G286</f>
        <v>3263.2</v>
      </c>
      <c r="H274" s="14"/>
      <c r="I274" s="14"/>
    </row>
    <row r="275" spans="1:9" ht="18.75" customHeight="1">
      <c r="A275" s="25">
        <v>301</v>
      </c>
      <c r="B275" s="26"/>
      <c r="C275" s="26"/>
      <c r="D275" s="95" t="s">
        <v>140</v>
      </c>
      <c r="E275" s="83">
        <v>2903.6</v>
      </c>
      <c r="F275" s="83">
        <v>2903.6</v>
      </c>
      <c r="G275" s="83">
        <v>2903.6</v>
      </c>
      <c r="H275" s="14"/>
      <c r="I275" s="14"/>
    </row>
    <row r="276" spans="1:9" ht="18.75" customHeight="1">
      <c r="A276" s="25"/>
      <c r="B276" s="26" t="s">
        <v>141</v>
      </c>
      <c r="C276" s="26"/>
      <c r="D276" s="90" t="s">
        <v>142</v>
      </c>
      <c r="E276" s="83">
        <v>1527.8</v>
      </c>
      <c r="F276" s="83">
        <v>1527.8</v>
      </c>
      <c r="G276" s="83">
        <v>1527.8</v>
      </c>
      <c r="H276" s="14"/>
      <c r="I276" s="14"/>
    </row>
    <row r="277" spans="1:9" ht="18.75" customHeight="1">
      <c r="A277" s="25"/>
      <c r="B277" s="26" t="s">
        <v>143</v>
      </c>
      <c r="C277" s="26"/>
      <c r="D277" s="90" t="s">
        <v>144</v>
      </c>
      <c r="E277" s="83">
        <v>0</v>
      </c>
      <c r="F277" s="83">
        <v>0</v>
      </c>
      <c r="G277" s="83">
        <v>0</v>
      </c>
      <c r="H277" s="14"/>
      <c r="I277" s="14"/>
    </row>
    <row r="278" spans="1:9" ht="18.75" customHeight="1">
      <c r="A278" s="25"/>
      <c r="B278" s="26" t="s">
        <v>145</v>
      </c>
      <c r="C278" s="26"/>
      <c r="D278" s="90" t="s">
        <v>146</v>
      </c>
      <c r="E278" s="83">
        <v>124</v>
      </c>
      <c r="F278" s="83">
        <v>124</v>
      </c>
      <c r="G278" s="83">
        <v>124</v>
      </c>
      <c r="H278" s="14"/>
      <c r="I278" s="14"/>
    </row>
    <row r="279" spans="1:9" ht="18.75" customHeight="1">
      <c r="A279" s="25"/>
      <c r="B279" s="26" t="s">
        <v>147</v>
      </c>
      <c r="C279" s="26"/>
      <c r="D279" s="90" t="s">
        <v>148</v>
      </c>
      <c r="E279" s="83">
        <v>594.8</v>
      </c>
      <c r="F279" s="83">
        <v>594.8</v>
      </c>
      <c r="G279" s="83">
        <v>594.8</v>
      </c>
      <c r="H279" s="14"/>
      <c r="I279" s="14"/>
    </row>
    <row r="280" spans="1:9" ht="18.75" customHeight="1">
      <c r="A280" s="25"/>
      <c r="B280" s="26" t="s">
        <v>149</v>
      </c>
      <c r="C280" s="26"/>
      <c r="D280" s="90" t="s">
        <v>150</v>
      </c>
      <c r="E280" s="83">
        <v>657</v>
      </c>
      <c r="F280" s="83">
        <v>657</v>
      </c>
      <c r="G280" s="83">
        <v>657</v>
      </c>
      <c r="H280" s="14"/>
      <c r="I280" s="14"/>
    </row>
    <row r="281" spans="1:9" ht="18.75" customHeight="1">
      <c r="A281" s="25">
        <v>302</v>
      </c>
      <c r="B281" s="26"/>
      <c r="C281" s="26"/>
      <c r="D281" s="95" t="s">
        <v>151</v>
      </c>
      <c r="E281" s="83">
        <v>69.1</v>
      </c>
      <c r="F281" s="83">
        <v>69.1</v>
      </c>
      <c r="G281" s="83">
        <v>69.1</v>
      </c>
      <c r="H281" s="14"/>
      <c r="I281" s="14"/>
    </row>
    <row r="282" spans="1:9" ht="18.75" customHeight="1">
      <c r="A282" s="25"/>
      <c r="B282" s="26"/>
      <c r="C282" s="26"/>
      <c r="D282" s="90" t="s">
        <v>152</v>
      </c>
      <c r="E282" s="83">
        <v>0</v>
      </c>
      <c r="F282" s="83">
        <v>0</v>
      </c>
      <c r="G282" s="83">
        <v>0</v>
      </c>
      <c r="H282" s="14"/>
      <c r="I282" s="14"/>
    </row>
    <row r="283" spans="1:9" ht="18.75" customHeight="1">
      <c r="A283" s="25"/>
      <c r="B283" s="26" t="s">
        <v>153</v>
      </c>
      <c r="C283" s="26"/>
      <c r="D283" s="90" t="s">
        <v>154</v>
      </c>
      <c r="E283" s="83">
        <v>22.4</v>
      </c>
      <c r="F283" s="83">
        <v>22.4</v>
      </c>
      <c r="G283" s="83">
        <v>22.4</v>
      </c>
      <c r="H283" s="14"/>
      <c r="I283" s="14"/>
    </row>
    <row r="284" spans="1:9" ht="18.75" customHeight="1">
      <c r="A284" s="25"/>
      <c r="B284" s="26" t="s">
        <v>155</v>
      </c>
      <c r="C284" s="26"/>
      <c r="D284" s="90" t="s">
        <v>156</v>
      </c>
      <c r="E284" s="83">
        <v>46.7</v>
      </c>
      <c r="F284" s="83">
        <v>46.7</v>
      </c>
      <c r="G284" s="83">
        <v>46.7</v>
      </c>
      <c r="H284" s="14"/>
      <c r="I284" s="14"/>
    </row>
    <row r="285" spans="1:9" ht="18.75" customHeight="1">
      <c r="A285" s="25"/>
      <c r="B285" s="26" t="s">
        <v>149</v>
      </c>
      <c r="C285" s="26"/>
      <c r="D285" s="90" t="s">
        <v>157</v>
      </c>
      <c r="E285" s="83">
        <v>0</v>
      </c>
      <c r="F285" s="83">
        <v>0</v>
      </c>
      <c r="G285" s="83">
        <v>0</v>
      </c>
      <c r="H285" s="14"/>
      <c r="I285" s="14"/>
    </row>
    <row r="286" spans="1:9" ht="18.75" customHeight="1">
      <c r="A286" s="25">
        <v>303</v>
      </c>
      <c r="B286" s="26"/>
      <c r="C286" s="26"/>
      <c r="D286" s="95" t="s">
        <v>158</v>
      </c>
      <c r="E286" s="83">
        <v>290.5</v>
      </c>
      <c r="F286" s="83">
        <v>290.5</v>
      </c>
      <c r="G286" s="83">
        <v>290.5</v>
      </c>
      <c r="H286" s="14"/>
      <c r="I286" s="14"/>
    </row>
    <row r="287" spans="1:9" ht="18.75" customHeight="1">
      <c r="A287" s="25"/>
      <c r="B287" s="26" t="s">
        <v>141</v>
      </c>
      <c r="C287" s="26"/>
      <c r="D287" s="90" t="s">
        <v>159</v>
      </c>
      <c r="E287" s="83">
        <v>10.4</v>
      </c>
      <c r="F287" s="83">
        <v>10.4</v>
      </c>
      <c r="G287" s="83">
        <v>10.4</v>
      </c>
      <c r="H287" s="14"/>
      <c r="I287" s="14"/>
    </row>
    <row r="288" spans="1:9" ht="18.75" customHeight="1">
      <c r="A288" s="25"/>
      <c r="B288" s="26" t="s">
        <v>143</v>
      </c>
      <c r="C288" s="26"/>
      <c r="D288" s="90" t="s">
        <v>160</v>
      </c>
      <c r="E288" s="83">
        <v>62.8</v>
      </c>
      <c r="F288" s="83">
        <v>62.8</v>
      </c>
      <c r="G288" s="83">
        <v>62.8</v>
      </c>
      <c r="H288" s="14"/>
      <c r="I288" s="14"/>
    </row>
    <row r="289" spans="1:9" ht="18.75" customHeight="1">
      <c r="A289" s="25"/>
      <c r="B289" s="26" t="s">
        <v>161</v>
      </c>
      <c r="C289" s="26"/>
      <c r="D289" s="90" t="s">
        <v>162</v>
      </c>
      <c r="E289" s="83">
        <v>49.2</v>
      </c>
      <c r="F289" s="83">
        <v>49.2</v>
      </c>
      <c r="G289" s="83">
        <v>49.2</v>
      </c>
      <c r="H289" s="14"/>
      <c r="I289" s="14"/>
    </row>
    <row r="290" spans="1:9" ht="18.75" customHeight="1">
      <c r="A290" s="25"/>
      <c r="B290" s="26" t="s">
        <v>163</v>
      </c>
      <c r="C290" s="26"/>
      <c r="D290" s="90" t="s">
        <v>164</v>
      </c>
      <c r="E290" s="83">
        <v>0</v>
      </c>
      <c r="F290" s="83">
        <v>0</v>
      </c>
      <c r="G290" s="83">
        <v>0</v>
      </c>
      <c r="H290" s="14"/>
      <c r="I290" s="14"/>
    </row>
    <row r="291" spans="1:9" ht="18.75" customHeight="1">
      <c r="A291" s="25"/>
      <c r="B291" s="26" t="s">
        <v>165</v>
      </c>
      <c r="C291" s="26"/>
      <c r="D291" s="90" t="s">
        <v>166</v>
      </c>
      <c r="E291" s="83">
        <v>168.1</v>
      </c>
      <c r="F291" s="83">
        <v>168.1</v>
      </c>
      <c r="G291" s="83">
        <v>168.1</v>
      </c>
      <c r="H291" s="14"/>
      <c r="I291" s="14"/>
    </row>
    <row r="292" spans="1:9" ht="18.75" customHeight="1">
      <c r="A292" s="25"/>
      <c r="B292" s="26" t="s">
        <v>149</v>
      </c>
      <c r="C292" s="26"/>
      <c r="D292" s="96" t="s">
        <v>167</v>
      </c>
      <c r="E292" s="83">
        <v>0</v>
      </c>
      <c r="F292" s="83">
        <v>0</v>
      </c>
      <c r="G292" s="83">
        <v>0</v>
      </c>
      <c r="H292" s="14"/>
      <c r="I292" s="14"/>
    </row>
    <row r="293" spans="1:9" ht="18.75" customHeight="1">
      <c r="A293" s="25"/>
      <c r="B293" s="26"/>
      <c r="C293" s="26"/>
      <c r="D293" s="13" t="s">
        <v>180</v>
      </c>
      <c r="E293" s="83">
        <f>E294+E300+E305</f>
        <v>1702.6000000000001</v>
      </c>
      <c r="F293" s="83">
        <f>F294+F300+F305</f>
        <v>1702.6000000000001</v>
      </c>
      <c r="G293" s="83">
        <f>G294+G300+G305</f>
        <v>1702.6000000000001</v>
      </c>
      <c r="H293" s="14"/>
      <c r="I293" s="14"/>
    </row>
    <row r="294" spans="1:9" ht="18.75" customHeight="1">
      <c r="A294" s="25">
        <v>301</v>
      </c>
      <c r="B294" s="26"/>
      <c r="C294" s="26"/>
      <c r="D294" s="95" t="s">
        <v>140</v>
      </c>
      <c r="E294" s="83">
        <v>1520.9</v>
      </c>
      <c r="F294" s="83">
        <v>1520.9</v>
      </c>
      <c r="G294" s="83">
        <v>1520.9</v>
      </c>
      <c r="H294" s="14"/>
      <c r="I294" s="14"/>
    </row>
    <row r="295" spans="1:9" ht="18.75" customHeight="1">
      <c r="A295" s="25"/>
      <c r="B295" s="26" t="s">
        <v>141</v>
      </c>
      <c r="C295" s="26"/>
      <c r="D295" s="90" t="s">
        <v>142</v>
      </c>
      <c r="E295" s="83">
        <v>805.3</v>
      </c>
      <c r="F295" s="83">
        <v>805.3</v>
      </c>
      <c r="G295" s="83">
        <v>805.3</v>
      </c>
      <c r="H295" s="14"/>
      <c r="I295" s="14"/>
    </row>
    <row r="296" spans="1:9" ht="18.75" customHeight="1">
      <c r="A296" s="25"/>
      <c r="B296" s="26" t="s">
        <v>143</v>
      </c>
      <c r="C296" s="26"/>
      <c r="D296" s="90" t="s">
        <v>144</v>
      </c>
      <c r="E296" s="83">
        <v>0</v>
      </c>
      <c r="F296" s="83">
        <v>0</v>
      </c>
      <c r="G296" s="83">
        <v>0</v>
      </c>
      <c r="H296" s="14"/>
      <c r="I296" s="14"/>
    </row>
    <row r="297" spans="1:9" ht="18.75" customHeight="1">
      <c r="A297" s="25"/>
      <c r="B297" s="26" t="s">
        <v>145</v>
      </c>
      <c r="C297" s="26"/>
      <c r="D297" s="90" t="s">
        <v>146</v>
      </c>
      <c r="E297" s="83">
        <v>65.4</v>
      </c>
      <c r="F297" s="83">
        <v>65.4</v>
      </c>
      <c r="G297" s="83">
        <v>65.4</v>
      </c>
      <c r="H297" s="14"/>
      <c r="I297" s="14"/>
    </row>
    <row r="298" spans="1:9" ht="18.75" customHeight="1">
      <c r="A298" s="25"/>
      <c r="B298" s="26" t="s">
        <v>147</v>
      </c>
      <c r="C298" s="26"/>
      <c r="D298" s="90" t="s">
        <v>148</v>
      </c>
      <c r="E298" s="83">
        <v>301.3</v>
      </c>
      <c r="F298" s="83">
        <v>301.3</v>
      </c>
      <c r="G298" s="83">
        <v>301.3</v>
      </c>
      <c r="H298" s="14"/>
      <c r="I298" s="14"/>
    </row>
    <row r="299" spans="1:9" ht="18.75" customHeight="1">
      <c r="A299" s="25"/>
      <c r="B299" s="26" t="s">
        <v>149</v>
      </c>
      <c r="C299" s="26"/>
      <c r="D299" s="90" t="s">
        <v>150</v>
      </c>
      <c r="E299" s="83">
        <v>348.9</v>
      </c>
      <c r="F299" s="83">
        <v>348.9</v>
      </c>
      <c r="G299" s="83">
        <v>348.9</v>
      </c>
      <c r="H299" s="14"/>
      <c r="I299" s="14"/>
    </row>
    <row r="300" spans="1:9" ht="18.75" customHeight="1">
      <c r="A300" s="25">
        <v>302</v>
      </c>
      <c r="B300" s="26"/>
      <c r="C300" s="26"/>
      <c r="D300" s="95" t="s">
        <v>151</v>
      </c>
      <c r="E300" s="83">
        <v>36.5</v>
      </c>
      <c r="F300" s="83">
        <v>36.5</v>
      </c>
      <c r="G300" s="83">
        <v>36.5</v>
      </c>
      <c r="H300" s="14"/>
      <c r="I300" s="14"/>
    </row>
    <row r="301" spans="1:9" ht="18.75" customHeight="1">
      <c r="A301" s="25"/>
      <c r="B301" s="26"/>
      <c r="C301" s="26"/>
      <c r="D301" s="90" t="s">
        <v>152</v>
      </c>
      <c r="E301" s="83">
        <v>0</v>
      </c>
      <c r="F301" s="83">
        <v>0</v>
      </c>
      <c r="G301" s="83">
        <v>0</v>
      </c>
      <c r="H301" s="14"/>
      <c r="I301" s="14"/>
    </row>
    <row r="302" spans="1:9" ht="18.75" customHeight="1">
      <c r="A302" s="25"/>
      <c r="B302" s="26" t="s">
        <v>153</v>
      </c>
      <c r="C302" s="26"/>
      <c r="D302" s="90" t="s">
        <v>154</v>
      </c>
      <c r="E302" s="83">
        <v>11.8</v>
      </c>
      <c r="F302" s="83">
        <v>11.8</v>
      </c>
      <c r="G302" s="83">
        <v>11.8</v>
      </c>
      <c r="H302" s="14"/>
      <c r="I302" s="14"/>
    </row>
    <row r="303" spans="1:9" ht="18.75" customHeight="1">
      <c r="A303" s="25"/>
      <c r="B303" s="26" t="s">
        <v>155</v>
      </c>
      <c r="C303" s="26"/>
      <c r="D303" s="90" t="s">
        <v>156</v>
      </c>
      <c r="E303" s="83">
        <v>24.7</v>
      </c>
      <c r="F303" s="83">
        <v>24.7</v>
      </c>
      <c r="G303" s="83">
        <v>24.7</v>
      </c>
      <c r="H303" s="14"/>
      <c r="I303" s="14"/>
    </row>
    <row r="304" spans="1:9" ht="18.75" customHeight="1">
      <c r="A304" s="25"/>
      <c r="B304" s="26" t="s">
        <v>149</v>
      </c>
      <c r="C304" s="26"/>
      <c r="D304" s="90" t="s">
        <v>157</v>
      </c>
      <c r="E304" s="83">
        <v>0</v>
      </c>
      <c r="F304" s="83">
        <v>0</v>
      </c>
      <c r="G304" s="83">
        <v>0</v>
      </c>
      <c r="H304" s="14"/>
      <c r="I304" s="14"/>
    </row>
    <row r="305" spans="1:9" ht="18.75" customHeight="1">
      <c r="A305" s="25">
        <v>303</v>
      </c>
      <c r="B305" s="26"/>
      <c r="C305" s="26"/>
      <c r="D305" s="95" t="s">
        <v>158</v>
      </c>
      <c r="E305" s="83">
        <v>145.2</v>
      </c>
      <c r="F305" s="83">
        <v>145.2</v>
      </c>
      <c r="G305" s="83">
        <v>145.2</v>
      </c>
      <c r="H305" s="14"/>
      <c r="I305" s="14"/>
    </row>
    <row r="306" spans="1:9" ht="18.75" customHeight="1">
      <c r="A306" s="25"/>
      <c r="B306" s="26" t="s">
        <v>141</v>
      </c>
      <c r="C306" s="26"/>
      <c r="D306" s="90" t="s">
        <v>159</v>
      </c>
      <c r="E306" s="83">
        <v>0</v>
      </c>
      <c r="F306" s="83">
        <v>0</v>
      </c>
      <c r="G306" s="83">
        <v>0</v>
      </c>
      <c r="H306" s="14"/>
      <c r="I306" s="14"/>
    </row>
    <row r="307" spans="1:9" ht="18.75" customHeight="1">
      <c r="A307" s="25"/>
      <c r="B307" s="26" t="s">
        <v>143</v>
      </c>
      <c r="C307" s="26"/>
      <c r="D307" s="90" t="s">
        <v>160</v>
      </c>
      <c r="E307" s="83">
        <v>26.9</v>
      </c>
      <c r="F307" s="83">
        <v>26.9</v>
      </c>
      <c r="G307" s="83">
        <v>26.9</v>
      </c>
      <c r="H307" s="14"/>
      <c r="I307" s="14"/>
    </row>
    <row r="308" spans="1:9" ht="18.75" customHeight="1">
      <c r="A308" s="25"/>
      <c r="B308" s="26" t="s">
        <v>161</v>
      </c>
      <c r="C308" s="26"/>
      <c r="D308" s="90" t="s">
        <v>162</v>
      </c>
      <c r="E308" s="83">
        <v>29.6</v>
      </c>
      <c r="F308" s="83">
        <v>29.6</v>
      </c>
      <c r="G308" s="83">
        <v>29.6</v>
      </c>
      <c r="H308" s="14"/>
      <c r="I308" s="14"/>
    </row>
    <row r="309" spans="1:9" ht="18.75" customHeight="1">
      <c r="A309" s="25"/>
      <c r="B309" s="26" t="s">
        <v>163</v>
      </c>
      <c r="C309" s="26"/>
      <c r="D309" s="90" t="s">
        <v>164</v>
      </c>
      <c r="E309" s="83">
        <v>0</v>
      </c>
      <c r="F309" s="83">
        <v>0</v>
      </c>
      <c r="G309" s="83">
        <v>0</v>
      </c>
      <c r="H309" s="14"/>
      <c r="I309" s="14"/>
    </row>
    <row r="310" spans="1:9" ht="18.75" customHeight="1">
      <c r="A310" s="25"/>
      <c r="B310" s="26" t="s">
        <v>165</v>
      </c>
      <c r="C310" s="26"/>
      <c r="D310" s="90" t="s">
        <v>166</v>
      </c>
      <c r="E310" s="83">
        <v>88.7</v>
      </c>
      <c r="F310" s="83">
        <v>88.7</v>
      </c>
      <c r="G310" s="83">
        <v>88.7</v>
      </c>
      <c r="H310" s="14"/>
      <c r="I310" s="14"/>
    </row>
    <row r="311" spans="1:9" ht="18.75" customHeight="1">
      <c r="A311" s="25"/>
      <c r="B311" s="26" t="s">
        <v>149</v>
      </c>
      <c r="C311" s="26"/>
      <c r="D311" s="96" t="s">
        <v>167</v>
      </c>
      <c r="E311" s="83">
        <v>0</v>
      </c>
      <c r="F311" s="83">
        <v>0</v>
      </c>
      <c r="G311" s="83">
        <v>0</v>
      </c>
      <c r="H311" s="14"/>
      <c r="I311" s="14"/>
    </row>
    <row r="312" spans="1:9" ht="18.75" customHeight="1">
      <c r="A312" s="25"/>
      <c r="B312" s="26"/>
      <c r="C312" s="26"/>
      <c r="D312" s="13" t="s">
        <v>181</v>
      </c>
      <c r="E312" s="83">
        <f>E313+E319+E324</f>
        <v>2120.7999999999997</v>
      </c>
      <c r="F312" s="83">
        <f>F313+F319+F324</f>
        <v>2120.7999999999997</v>
      </c>
      <c r="G312" s="83">
        <f>G313+G319+G324</f>
        <v>2120.7999999999997</v>
      </c>
      <c r="H312" s="14"/>
      <c r="I312" s="14"/>
    </row>
    <row r="313" spans="1:9" ht="18.75" customHeight="1">
      <c r="A313" s="25">
        <v>301</v>
      </c>
      <c r="B313" s="26"/>
      <c r="C313" s="26"/>
      <c r="D313" s="95" t="s">
        <v>140</v>
      </c>
      <c r="E313" s="83">
        <v>1843.1999999999998</v>
      </c>
      <c r="F313" s="83">
        <v>1843.1999999999998</v>
      </c>
      <c r="G313" s="83">
        <v>1843.1999999999998</v>
      </c>
      <c r="H313" s="14"/>
      <c r="I313" s="14"/>
    </row>
    <row r="314" spans="1:9" ht="18.75" customHeight="1">
      <c r="A314" s="25"/>
      <c r="B314" s="26" t="s">
        <v>141</v>
      </c>
      <c r="C314" s="26"/>
      <c r="D314" s="90" t="s">
        <v>142</v>
      </c>
      <c r="E314" s="83">
        <v>965.4</v>
      </c>
      <c r="F314" s="83">
        <v>965.4</v>
      </c>
      <c r="G314" s="83">
        <v>965.4</v>
      </c>
      <c r="H314" s="14"/>
      <c r="I314" s="14"/>
    </row>
    <row r="315" spans="1:9" ht="18.75" customHeight="1">
      <c r="A315" s="25"/>
      <c r="B315" s="26" t="s">
        <v>143</v>
      </c>
      <c r="C315" s="26"/>
      <c r="D315" s="90" t="s">
        <v>144</v>
      </c>
      <c r="E315" s="83">
        <v>0</v>
      </c>
      <c r="F315" s="83">
        <v>0</v>
      </c>
      <c r="G315" s="83">
        <v>0</v>
      </c>
      <c r="H315" s="14"/>
      <c r="I315" s="14"/>
    </row>
    <row r="316" spans="1:9" ht="18.75" customHeight="1">
      <c r="A316" s="25"/>
      <c r="B316" s="26" t="s">
        <v>145</v>
      </c>
      <c r="C316" s="26"/>
      <c r="D316" s="90" t="s">
        <v>146</v>
      </c>
      <c r="E316" s="83">
        <v>78.4</v>
      </c>
      <c r="F316" s="83">
        <v>78.4</v>
      </c>
      <c r="G316" s="83">
        <v>78.4</v>
      </c>
      <c r="H316" s="14"/>
      <c r="I316" s="14"/>
    </row>
    <row r="317" spans="1:9" ht="18.75" customHeight="1">
      <c r="A317" s="25"/>
      <c r="B317" s="26" t="s">
        <v>147</v>
      </c>
      <c r="C317" s="26"/>
      <c r="D317" s="90" t="s">
        <v>148</v>
      </c>
      <c r="E317" s="83">
        <v>372.79999999999995</v>
      </c>
      <c r="F317" s="83">
        <v>372.79999999999995</v>
      </c>
      <c r="G317" s="83">
        <v>372.79999999999995</v>
      </c>
      <c r="H317" s="14"/>
      <c r="I317" s="14"/>
    </row>
    <row r="318" spans="1:9" ht="18.75" customHeight="1">
      <c r="A318" s="25"/>
      <c r="B318" s="26" t="s">
        <v>149</v>
      </c>
      <c r="C318" s="26"/>
      <c r="D318" s="90" t="s">
        <v>150</v>
      </c>
      <c r="E318" s="83">
        <v>426.6</v>
      </c>
      <c r="F318" s="83">
        <v>426.6</v>
      </c>
      <c r="G318" s="83">
        <v>426.6</v>
      </c>
      <c r="H318" s="14"/>
      <c r="I318" s="14"/>
    </row>
    <row r="319" spans="1:9" ht="18.75" customHeight="1">
      <c r="A319" s="25">
        <v>302</v>
      </c>
      <c r="B319" s="26"/>
      <c r="C319" s="26"/>
      <c r="D319" s="95" t="s">
        <v>151</v>
      </c>
      <c r="E319" s="83">
        <v>43.7</v>
      </c>
      <c r="F319" s="83">
        <v>43.7</v>
      </c>
      <c r="G319" s="83">
        <v>43.7</v>
      </c>
      <c r="H319" s="14"/>
      <c r="I319" s="14"/>
    </row>
    <row r="320" spans="1:9" ht="18.75" customHeight="1">
      <c r="A320" s="25"/>
      <c r="B320" s="26"/>
      <c r="C320" s="26"/>
      <c r="D320" s="90" t="s">
        <v>152</v>
      </c>
      <c r="E320" s="83">
        <v>0</v>
      </c>
      <c r="F320" s="83">
        <v>0</v>
      </c>
      <c r="G320" s="83">
        <v>0</v>
      </c>
      <c r="H320" s="14"/>
      <c r="I320" s="14"/>
    </row>
    <row r="321" spans="1:9" ht="18.75" customHeight="1">
      <c r="A321" s="25"/>
      <c r="B321" s="26" t="s">
        <v>153</v>
      </c>
      <c r="C321" s="26"/>
      <c r="D321" s="90" t="s">
        <v>154</v>
      </c>
      <c r="E321" s="83">
        <v>14.2</v>
      </c>
      <c r="F321" s="83">
        <v>14.2</v>
      </c>
      <c r="G321" s="83">
        <v>14.2</v>
      </c>
      <c r="H321" s="14"/>
      <c r="I321" s="14"/>
    </row>
    <row r="322" spans="1:9" ht="18.75" customHeight="1">
      <c r="A322" s="25"/>
      <c r="B322" s="26" t="s">
        <v>155</v>
      </c>
      <c r="C322" s="26"/>
      <c r="D322" s="90" t="s">
        <v>156</v>
      </c>
      <c r="E322" s="83">
        <v>29.5</v>
      </c>
      <c r="F322" s="83">
        <v>29.5</v>
      </c>
      <c r="G322" s="83">
        <v>29.5</v>
      </c>
      <c r="H322" s="14"/>
      <c r="I322" s="14"/>
    </row>
    <row r="323" spans="1:9" ht="18.75" customHeight="1">
      <c r="A323" s="25"/>
      <c r="B323" s="26" t="s">
        <v>149</v>
      </c>
      <c r="C323" s="26"/>
      <c r="D323" s="90" t="s">
        <v>157</v>
      </c>
      <c r="E323" s="83">
        <v>0</v>
      </c>
      <c r="F323" s="83">
        <v>0</v>
      </c>
      <c r="G323" s="83">
        <v>0</v>
      </c>
      <c r="H323" s="14"/>
      <c r="I323" s="14"/>
    </row>
    <row r="324" spans="1:9" ht="18.75" customHeight="1">
      <c r="A324" s="25">
        <v>303</v>
      </c>
      <c r="B324" s="26"/>
      <c r="C324" s="26"/>
      <c r="D324" s="95" t="s">
        <v>158</v>
      </c>
      <c r="E324" s="83">
        <v>233.9</v>
      </c>
      <c r="F324" s="83">
        <v>233.9</v>
      </c>
      <c r="G324" s="83">
        <v>233.9</v>
      </c>
      <c r="H324" s="14"/>
      <c r="I324" s="14"/>
    </row>
    <row r="325" spans="1:9" ht="18.75" customHeight="1">
      <c r="A325" s="25"/>
      <c r="B325" s="26" t="s">
        <v>141</v>
      </c>
      <c r="C325" s="26"/>
      <c r="D325" s="90" t="s">
        <v>159</v>
      </c>
      <c r="E325" s="83">
        <v>36.199999999999996</v>
      </c>
      <c r="F325" s="83">
        <v>36.199999999999996</v>
      </c>
      <c r="G325" s="83">
        <v>36.199999999999996</v>
      </c>
      <c r="H325" s="14"/>
      <c r="I325" s="14"/>
    </row>
    <row r="326" spans="1:9" ht="18.75" customHeight="1">
      <c r="A326" s="25"/>
      <c r="B326" s="26" t="s">
        <v>143</v>
      </c>
      <c r="C326" s="26"/>
      <c r="D326" s="90" t="s">
        <v>160</v>
      </c>
      <c r="E326" s="83">
        <v>47.7</v>
      </c>
      <c r="F326" s="83">
        <v>47.7</v>
      </c>
      <c r="G326" s="83">
        <v>47.7</v>
      </c>
      <c r="H326" s="14"/>
      <c r="I326" s="14"/>
    </row>
    <row r="327" spans="1:9" ht="18.75" customHeight="1">
      <c r="A327" s="25"/>
      <c r="B327" s="26" t="s">
        <v>161</v>
      </c>
      <c r="C327" s="26"/>
      <c r="D327" s="90" t="s">
        <v>162</v>
      </c>
      <c r="E327" s="83">
        <v>43.8</v>
      </c>
      <c r="F327" s="83">
        <v>43.8</v>
      </c>
      <c r="G327" s="83">
        <v>43.8</v>
      </c>
      <c r="H327" s="14"/>
      <c r="I327" s="14"/>
    </row>
    <row r="328" spans="1:9" ht="18.75" customHeight="1">
      <c r="A328" s="25"/>
      <c r="B328" s="26" t="s">
        <v>163</v>
      </c>
      <c r="C328" s="26"/>
      <c r="D328" s="90" t="s">
        <v>164</v>
      </c>
      <c r="E328" s="83">
        <v>0</v>
      </c>
      <c r="F328" s="83">
        <v>0</v>
      </c>
      <c r="G328" s="83">
        <v>0</v>
      </c>
      <c r="H328" s="14"/>
      <c r="I328" s="14"/>
    </row>
    <row r="329" spans="1:9" ht="18.75" customHeight="1">
      <c r="A329" s="25"/>
      <c r="B329" s="26" t="s">
        <v>165</v>
      </c>
      <c r="C329" s="26"/>
      <c r="D329" s="90" t="s">
        <v>166</v>
      </c>
      <c r="E329" s="83">
        <v>106.2</v>
      </c>
      <c r="F329" s="83">
        <v>106.2</v>
      </c>
      <c r="G329" s="83">
        <v>106.2</v>
      </c>
      <c r="H329" s="14"/>
      <c r="I329" s="14"/>
    </row>
    <row r="330" spans="1:9" ht="18.75" customHeight="1">
      <c r="A330" s="25"/>
      <c r="B330" s="26" t="s">
        <v>149</v>
      </c>
      <c r="C330" s="26"/>
      <c r="D330" s="96" t="s">
        <v>167</v>
      </c>
      <c r="E330" s="83">
        <v>0</v>
      </c>
      <c r="F330" s="83">
        <v>0</v>
      </c>
      <c r="G330" s="83">
        <v>0</v>
      </c>
      <c r="H330" s="14"/>
      <c r="I330" s="14"/>
    </row>
    <row r="331" spans="1:9" ht="18.75" customHeight="1">
      <c r="A331" s="25"/>
      <c r="B331" s="26"/>
      <c r="C331" s="26"/>
      <c r="D331" s="13" t="s">
        <v>182</v>
      </c>
      <c r="E331" s="83">
        <f>E332+E338+E343</f>
        <v>3140.5</v>
      </c>
      <c r="F331" s="83">
        <f>F332+F338+F343</f>
        <v>3140.5</v>
      </c>
      <c r="G331" s="83">
        <f>G332+G338+G343</f>
        <v>3140.5</v>
      </c>
      <c r="H331" s="14"/>
      <c r="I331" s="14"/>
    </row>
    <row r="332" spans="1:9" ht="18.75" customHeight="1">
      <c r="A332" s="25">
        <v>301</v>
      </c>
      <c r="B332" s="26"/>
      <c r="C332" s="26"/>
      <c r="D332" s="95" t="s">
        <v>140</v>
      </c>
      <c r="E332" s="83">
        <v>2784.1</v>
      </c>
      <c r="F332" s="83">
        <v>2784.1</v>
      </c>
      <c r="G332" s="83">
        <v>2784.1</v>
      </c>
      <c r="H332" s="14"/>
      <c r="I332" s="14"/>
    </row>
    <row r="333" spans="1:9" ht="18.75" customHeight="1">
      <c r="A333" s="25"/>
      <c r="B333" s="26" t="s">
        <v>141</v>
      </c>
      <c r="C333" s="26"/>
      <c r="D333" s="90" t="s">
        <v>142</v>
      </c>
      <c r="E333" s="83">
        <v>1436.3</v>
      </c>
      <c r="F333" s="83">
        <v>1436.3</v>
      </c>
      <c r="G333" s="83">
        <v>1436.3</v>
      </c>
      <c r="H333" s="14"/>
      <c r="I333" s="14"/>
    </row>
    <row r="334" spans="1:9" ht="18.75" customHeight="1">
      <c r="A334" s="25"/>
      <c r="B334" s="26" t="s">
        <v>143</v>
      </c>
      <c r="C334" s="26"/>
      <c r="D334" s="90" t="s">
        <v>144</v>
      </c>
      <c r="E334" s="83">
        <v>0</v>
      </c>
      <c r="F334" s="83">
        <v>0</v>
      </c>
      <c r="G334" s="83">
        <v>0</v>
      </c>
      <c r="H334" s="14"/>
      <c r="I334" s="14"/>
    </row>
    <row r="335" spans="1:9" ht="18.75" customHeight="1">
      <c r="A335" s="25"/>
      <c r="B335" s="26" t="s">
        <v>145</v>
      </c>
      <c r="C335" s="26"/>
      <c r="D335" s="90" t="s">
        <v>146</v>
      </c>
      <c r="E335" s="83">
        <v>116.3</v>
      </c>
      <c r="F335" s="83">
        <v>116.3</v>
      </c>
      <c r="G335" s="83">
        <v>116.3</v>
      </c>
      <c r="H335" s="14"/>
      <c r="I335" s="14"/>
    </row>
    <row r="336" spans="1:9" ht="18.75" customHeight="1">
      <c r="A336" s="25"/>
      <c r="B336" s="26" t="s">
        <v>147</v>
      </c>
      <c r="C336" s="26"/>
      <c r="D336" s="90" t="s">
        <v>148</v>
      </c>
      <c r="E336" s="83">
        <v>544.9</v>
      </c>
      <c r="F336" s="83">
        <v>544.9</v>
      </c>
      <c r="G336" s="83">
        <v>544.9</v>
      </c>
      <c r="H336" s="14"/>
      <c r="I336" s="14"/>
    </row>
    <row r="337" spans="1:9" ht="18.75" customHeight="1">
      <c r="A337" s="25"/>
      <c r="B337" s="26" t="s">
        <v>149</v>
      </c>
      <c r="C337" s="26"/>
      <c r="D337" s="90" t="s">
        <v>150</v>
      </c>
      <c r="E337" s="83">
        <v>686.6</v>
      </c>
      <c r="F337" s="83">
        <v>686.6</v>
      </c>
      <c r="G337" s="83">
        <v>686.6</v>
      </c>
      <c r="H337" s="14"/>
      <c r="I337" s="14"/>
    </row>
    <row r="338" spans="1:9" ht="18.75" customHeight="1">
      <c r="A338" s="25">
        <v>302</v>
      </c>
      <c r="B338" s="26"/>
      <c r="C338" s="26"/>
      <c r="D338" s="95" t="s">
        <v>151</v>
      </c>
      <c r="E338" s="83">
        <v>66.9</v>
      </c>
      <c r="F338" s="83">
        <v>66.9</v>
      </c>
      <c r="G338" s="83">
        <v>66.9</v>
      </c>
      <c r="H338" s="14"/>
      <c r="I338" s="14"/>
    </row>
    <row r="339" spans="1:9" ht="18.75" customHeight="1">
      <c r="A339" s="25"/>
      <c r="B339" s="26"/>
      <c r="C339" s="26"/>
      <c r="D339" s="90" t="s">
        <v>152</v>
      </c>
      <c r="E339" s="83">
        <v>0</v>
      </c>
      <c r="F339" s="83">
        <v>0</v>
      </c>
      <c r="G339" s="83">
        <v>0</v>
      </c>
      <c r="H339" s="14"/>
      <c r="I339" s="14"/>
    </row>
    <row r="340" spans="1:9" ht="18.75" customHeight="1">
      <c r="A340" s="25"/>
      <c r="B340" s="26" t="s">
        <v>153</v>
      </c>
      <c r="C340" s="26"/>
      <c r="D340" s="90" t="s">
        <v>154</v>
      </c>
      <c r="E340" s="83">
        <v>21.7</v>
      </c>
      <c r="F340" s="83">
        <v>21.7</v>
      </c>
      <c r="G340" s="83">
        <v>21.7</v>
      </c>
      <c r="H340" s="14"/>
      <c r="I340" s="14"/>
    </row>
    <row r="341" spans="1:9" ht="18.75" customHeight="1">
      <c r="A341" s="25"/>
      <c r="B341" s="26" t="s">
        <v>155</v>
      </c>
      <c r="C341" s="26"/>
      <c r="D341" s="90" t="s">
        <v>156</v>
      </c>
      <c r="E341" s="83">
        <v>45.2</v>
      </c>
      <c r="F341" s="83">
        <v>45.2</v>
      </c>
      <c r="G341" s="83">
        <v>45.2</v>
      </c>
      <c r="H341" s="14"/>
      <c r="I341" s="14"/>
    </row>
    <row r="342" spans="1:9" ht="18.75" customHeight="1">
      <c r="A342" s="25"/>
      <c r="B342" s="26" t="s">
        <v>149</v>
      </c>
      <c r="C342" s="26"/>
      <c r="D342" s="90" t="s">
        <v>157</v>
      </c>
      <c r="E342" s="83">
        <v>0</v>
      </c>
      <c r="F342" s="83">
        <v>0</v>
      </c>
      <c r="G342" s="83">
        <v>0</v>
      </c>
      <c r="H342" s="14"/>
      <c r="I342" s="14"/>
    </row>
    <row r="343" spans="1:9" ht="18.75" customHeight="1">
      <c r="A343" s="25">
        <v>303</v>
      </c>
      <c r="B343" s="26"/>
      <c r="C343" s="26"/>
      <c r="D343" s="95" t="s">
        <v>158</v>
      </c>
      <c r="E343" s="83">
        <v>289.5</v>
      </c>
      <c r="F343" s="83">
        <v>289.5</v>
      </c>
      <c r="G343" s="83">
        <v>289.5</v>
      </c>
      <c r="H343" s="14"/>
      <c r="I343" s="14"/>
    </row>
    <row r="344" spans="1:9" ht="18.75" customHeight="1">
      <c r="A344" s="25"/>
      <c r="B344" s="26" t="s">
        <v>141</v>
      </c>
      <c r="C344" s="26"/>
      <c r="D344" s="90" t="s">
        <v>159</v>
      </c>
      <c r="E344" s="83">
        <v>21.299999999999997</v>
      </c>
      <c r="F344" s="83">
        <v>21.299999999999997</v>
      </c>
      <c r="G344" s="83">
        <v>21.299999999999997</v>
      </c>
      <c r="H344" s="14"/>
      <c r="I344" s="14"/>
    </row>
    <row r="345" spans="1:9" ht="18.75" customHeight="1">
      <c r="A345" s="25"/>
      <c r="B345" s="26" t="s">
        <v>143</v>
      </c>
      <c r="C345" s="26"/>
      <c r="D345" s="90" t="s">
        <v>160</v>
      </c>
      <c r="E345" s="83">
        <v>61.3</v>
      </c>
      <c r="F345" s="83">
        <v>61.3</v>
      </c>
      <c r="G345" s="83">
        <v>61.3</v>
      </c>
      <c r="H345" s="14"/>
      <c r="I345" s="14"/>
    </row>
    <row r="346" spans="1:9" ht="18.75" customHeight="1">
      <c r="A346" s="25"/>
      <c r="B346" s="26" t="s">
        <v>161</v>
      </c>
      <c r="C346" s="26"/>
      <c r="D346" s="90" t="s">
        <v>162</v>
      </c>
      <c r="E346" s="83">
        <v>44.2</v>
      </c>
      <c r="F346" s="83">
        <v>44.2</v>
      </c>
      <c r="G346" s="83">
        <v>44.2</v>
      </c>
      <c r="H346" s="14"/>
      <c r="I346" s="14"/>
    </row>
    <row r="347" spans="1:9" ht="18.75" customHeight="1">
      <c r="A347" s="25"/>
      <c r="B347" s="26" t="s">
        <v>163</v>
      </c>
      <c r="C347" s="26"/>
      <c r="D347" s="90" t="s">
        <v>164</v>
      </c>
      <c r="E347" s="83">
        <v>0</v>
      </c>
      <c r="F347" s="83">
        <v>0</v>
      </c>
      <c r="G347" s="83">
        <v>0</v>
      </c>
      <c r="H347" s="14"/>
      <c r="I347" s="14"/>
    </row>
    <row r="348" spans="1:9" ht="18.75" customHeight="1">
      <c r="A348" s="25"/>
      <c r="B348" s="26" t="s">
        <v>165</v>
      </c>
      <c r="C348" s="26"/>
      <c r="D348" s="90" t="s">
        <v>166</v>
      </c>
      <c r="E348" s="83">
        <v>162.7</v>
      </c>
      <c r="F348" s="83">
        <v>162.7</v>
      </c>
      <c r="G348" s="83">
        <v>162.7</v>
      </c>
      <c r="H348" s="14"/>
      <c r="I348" s="14"/>
    </row>
    <row r="349" spans="1:9" ht="18.75" customHeight="1">
      <c r="A349" s="25"/>
      <c r="B349" s="26" t="s">
        <v>149</v>
      </c>
      <c r="C349" s="26"/>
      <c r="D349" s="96" t="s">
        <v>167</v>
      </c>
      <c r="E349" s="83">
        <v>0</v>
      </c>
      <c r="F349" s="83">
        <v>0</v>
      </c>
      <c r="G349" s="83">
        <v>0</v>
      </c>
      <c r="H349" s="14"/>
      <c r="I349" s="14"/>
    </row>
    <row r="350" spans="1:9" ht="18.75" customHeight="1">
      <c r="A350" s="25"/>
      <c r="B350" s="26"/>
      <c r="C350" s="26"/>
      <c r="D350" s="13" t="s">
        <v>183</v>
      </c>
      <c r="E350" s="83">
        <f>E351+E357+E362</f>
        <v>1500.1</v>
      </c>
      <c r="F350" s="83">
        <f>F351+F357+F362</f>
        <v>1500.1</v>
      </c>
      <c r="G350" s="83">
        <f>G351+G357+G362</f>
        <v>1500.1</v>
      </c>
      <c r="H350" s="14"/>
      <c r="I350" s="14"/>
    </row>
    <row r="351" spans="1:9" ht="18.75" customHeight="1">
      <c r="A351" s="25">
        <v>301</v>
      </c>
      <c r="B351" s="26"/>
      <c r="C351" s="26"/>
      <c r="D351" s="95" t="s">
        <v>140</v>
      </c>
      <c r="E351" s="83">
        <v>1338.6</v>
      </c>
      <c r="F351" s="83">
        <v>1338.6</v>
      </c>
      <c r="G351" s="83">
        <v>1338.6</v>
      </c>
      <c r="H351" s="14"/>
      <c r="I351" s="14"/>
    </row>
    <row r="352" spans="1:9" ht="18.75" customHeight="1">
      <c r="A352" s="25"/>
      <c r="B352" s="26" t="s">
        <v>141</v>
      </c>
      <c r="C352" s="26"/>
      <c r="D352" s="90" t="s">
        <v>142</v>
      </c>
      <c r="E352" s="83">
        <v>688.3</v>
      </c>
      <c r="F352" s="83">
        <v>688.3</v>
      </c>
      <c r="G352" s="83">
        <v>688.3</v>
      </c>
      <c r="H352" s="14"/>
      <c r="I352" s="14"/>
    </row>
    <row r="353" spans="1:9" ht="18.75" customHeight="1">
      <c r="A353" s="25"/>
      <c r="B353" s="26" t="s">
        <v>143</v>
      </c>
      <c r="C353" s="26"/>
      <c r="D353" s="90" t="s">
        <v>144</v>
      </c>
      <c r="E353" s="83">
        <v>0</v>
      </c>
      <c r="F353" s="83">
        <v>0</v>
      </c>
      <c r="G353" s="83">
        <v>0</v>
      </c>
      <c r="H353" s="14"/>
      <c r="I353" s="14"/>
    </row>
    <row r="354" spans="1:9" ht="18.75" customHeight="1">
      <c r="A354" s="25"/>
      <c r="B354" s="26" t="s">
        <v>145</v>
      </c>
      <c r="C354" s="26"/>
      <c r="D354" s="90" t="s">
        <v>146</v>
      </c>
      <c r="E354" s="83">
        <v>55.7</v>
      </c>
      <c r="F354" s="83">
        <v>55.7</v>
      </c>
      <c r="G354" s="83">
        <v>55.7</v>
      </c>
      <c r="H354" s="14"/>
      <c r="I354" s="14"/>
    </row>
    <row r="355" spans="1:9" ht="18.75" customHeight="1">
      <c r="A355" s="25"/>
      <c r="B355" s="26" t="s">
        <v>147</v>
      </c>
      <c r="C355" s="26"/>
      <c r="D355" s="90" t="s">
        <v>148</v>
      </c>
      <c r="E355" s="83">
        <v>264</v>
      </c>
      <c r="F355" s="83">
        <v>264</v>
      </c>
      <c r="G355" s="83">
        <v>264</v>
      </c>
      <c r="H355" s="14"/>
      <c r="I355" s="14"/>
    </row>
    <row r="356" spans="1:9" ht="18.75" customHeight="1">
      <c r="A356" s="25"/>
      <c r="B356" s="26" t="s">
        <v>149</v>
      </c>
      <c r="C356" s="26"/>
      <c r="D356" s="90" t="s">
        <v>150</v>
      </c>
      <c r="E356" s="83">
        <v>330.6</v>
      </c>
      <c r="F356" s="83">
        <v>330.6</v>
      </c>
      <c r="G356" s="83">
        <v>330.6</v>
      </c>
      <c r="H356" s="14"/>
      <c r="I356" s="14"/>
    </row>
    <row r="357" spans="1:9" ht="18.75" customHeight="1">
      <c r="A357" s="25">
        <v>302</v>
      </c>
      <c r="B357" s="26"/>
      <c r="C357" s="26"/>
      <c r="D357" s="95" t="s">
        <v>151</v>
      </c>
      <c r="E357" s="83">
        <v>32</v>
      </c>
      <c r="F357" s="83">
        <v>32</v>
      </c>
      <c r="G357" s="83">
        <v>32</v>
      </c>
      <c r="H357" s="14"/>
      <c r="I357" s="14"/>
    </row>
    <row r="358" spans="1:9" ht="18.75" customHeight="1">
      <c r="A358" s="25"/>
      <c r="B358" s="26"/>
      <c r="C358" s="26"/>
      <c r="D358" s="90" t="s">
        <v>152</v>
      </c>
      <c r="E358" s="83">
        <v>0</v>
      </c>
      <c r="F358" s="83">
        <v>0</v>
      </c>
      <c r="G358" s="83">
        <v>0</v>
      </c>
      <c r="H358" s="14"/>
      <c r="I358" s="14"/>
    </row>
    <row r="359" spans="1:9" ht="18.75" customHeight="1">
      <c r="A359" s="25"/>
      <c r="B359" s="26" t="s">
        <v>153</v>
      </c>
      <c r="C359" s="26"/>
      <c r="D359" s="90" t="s">
        <v>154</v>
      </c>
      <c r="E359" s="83">
        <v>10.4</v>
      </c>
      <c r="F359" s="83">
        <v>10.4</v>
      </c>
      <c r="G359" s="83">
        <v>10.4</v>
      </c>
      <c r="H359" s="14"/>
      <c r="I359" s="14"/>
    </row>
    <row r="360" spans="1:9" ht="18.75" customHeight="1">
      <c r="A360" s="25"/>
      <c r="B360" s="26" t="s">
        <v>155</v>
      </c>
      <c r="C360" s="26"/>
      <c r="D360" s="90" t="s">
        <v>156</v>
      </c>
      <c r="E360" s="83">
        <v>21.6</v>
      </c>
      <c r="F360" s="83">
        <v>21.6</v>
      </c>
      <c r="G360" s="83">
        <v>21.6</v>
      </c>
      <c r="H360" s="14"/>
      <c r="I360" s="14"/>
    </row>
    <row r="361" spans="1:9" ht="18.75" customHeight="1">
      <c r="A361" s="25"/>
      <c r="B361" s="26" t="s">
        <v>149</v>
      </c>
      <c r="C361" s="26"/>
      <c r="D361" s="90" t="s">
        <v>157</v>
      </c>
      <c r="E361" s="83">
        <v>0</v>
      </c>
      <c r="F361" s="83">
        <v>0</v>
      </c>
      <c r="G361" s="83">
        <v>0</v>
      </c>
      <c r="H361" s="14"/>
      <c r="I361" s="14"/>
    </row>
    <row r="362" spans="1:9" ht="18.75" customHeight="1">
      <c r="A362" s="25">
        <v>303</v>
      </c>
      <c r="B362" s="26"/>
      <c r="C362" s="26"/>
      <c r="D362" s="95" t="s">
        <v>158</v>
      </c>
      <c r="E362" s="83">
        <v>129.5</v>
      </c>
      <c r="F362" s="83">
        <v>129.5</v>
      </c>
      <c r="G362" s="83">
        <v>129.5</v>
      </c>
      <c r="H362" s="14"/>
      <c r="I362" s="14"/>
    </row>
    <row r="363" spans="1:9" ht="18.75" customHeight="1">
      <c r="A363" s="25"/>
      <c r="B363" s="26" t="s">
        <v>141</v>
      </c>
      <c r="C363" s="26"/>
      <c r="D363" s="90" t="s">
        <v>159</v>
      </c>
      <c r="E363" s="83">
        <v>5.2</v>
      </c>
      <c r="F363" s="83">
        <v>5.2</v>
      </c>
      <c r="G363" s="83">
        <v>5.2</v>
      </c>
      <c r="H363" s="14"/>
      <c r="I363" s="14"/>
    </row>
    <row r="364" spans="1:9" ht="18.75" customHeight="1">
      <c r="A364" s="25"/>
      <c r="B364" s="26" t="s">
        <v>143</v>
      </c>
      <c r="C364" s="26"/>
      <c r="D364" s="90" t="s">
        <v>160</v>
      </c>
      <c r="E364" s="83">
        <v>23.5</v>
      </c>
      <c r="F364" s="83">
        <v>23.5</v>
      </c>
      <c r="G364" s="83">
        <v>23.5</v>
      </c>
      <c r="H364" s="14"/>
      <c r="I364" s="14"/>
    </row>
    <row r="365" spans="1:9" ht="18.75" customHeight="1">
      <c r="A365" s="25"/>
      <c r="B365" s="26" t="s">
        <v>161</v>
      </c>
      <c r="C365" s="26"/>
      <c r="D365" s="90" t="s">
        <v>162</v>
      </c>
      <c r="E365" s="83">
        <v>23.1</v>
      </c>
      <c r="F365" s="83">
        <v>23.1</v>
      </c>
      <c r="G365" s="83">
        <v>23.1</v>
      </c>
      <c r="H365" s="14"/>
      <c r="I365" s="14"/>
    </row>
    <row r="366" spans="1:9" ht="18.75" customHeight="1">
      <c r="A366" s="25"/>
      <c r="B366" s="26" t="s">
        <v>163</v>
      </c>
      <c r="C366" s="26"/>
      <c r="D366" s="90" t="s">
        <v>164</v>
      </c>
      <c r="E366" s="83">
        <v>0</v>
      </c>
      <c r="F366" s="83">
        <v>0</v>
      </c>
      <c r="G366" s="83">
        <v>0</v>
      </c>
      <c r="H366" s="14"/>
      <c r="I366" s="14"/>
    </row>
    <row r="367" spans="1:9" ht="18.75" customHeight="1">
      <c r="A367" s="25"/>
      <c r="B367" s="26" t="s">
        <v>165</v>
      </c>
      <c r="C367" s="26"/>
      <c r="D367" s="90" t="s">
        <v>166</v>
      </c>
      <c r="E367" s="83">
        <v>77.7</v>
      </c>
      <c r="F367" s="83">
        <v>77.7</v>
      </c>
      <c r="G367" s="83">
        <v>77.7</v>
      </c>
      <c r="H367" s="14"/>
      <c r="I367" s="14"/>
    </row>
    <row r="368" spans="1:9" ht="18.75" customHeight="1">
      <c r="A368" s="25"/>
      <c r="B368" s="26" t="s">
        <v>149</v>
      </c>
      <c r="C368" s="26"/>
      <c r="D368" s="96" t="s">
        <v>167</v>
      </c>
      <c r="E368" s="83">
        <v>0</v>
      </c>
      <c r="F368" s="83">
        <v>0</v>
      </c>
      <c r="G368" s="83">
        <v>0</v>
      </c>
      <c r="H368" s="14"/>
      <c r="I368" s="14"/>
    </row>
    <row r="369" spans="1:9" ht="18.75" customHeight="1">
      <c r="A369" s="25"/>
      <c r="B369" s="26"/>
      <c r="C369" s="26"/>
      <c r="D369" s="13" t="s">
        <v>184</v>
      </c>
      <c r="E369" s="83">
        <f>E370+E376+E381</f>
        <v>2693</v>
      </c>
      <c r="F369" s="83">
        <f>F370+F376+F381</f>
        <v>2693</v>
      </c>
      <c r="G369" s="83">
        <f>G370+G376+G381</f>
        <v>2693</v>
      </c>
      <c r="H369" s="14"/>
      <c r="I369" s="14"/>
    </row>
    <row r="370" spans="1:9" ht="18.75" customHeight="1">
      <c r="A370" s="25">
        <v>301</v>
      </c>
      <c r="B370" s="26"/>
      <c r="C370" s="26"/>
      <c r="D370" s="95" t="s">
        <v>140</v>
      </c>
      <c r="E370" s="83">
        <v>2390.2000000000003</v>
      </c>
      <c r="F370" s="83">
        <v>2390.2000000000003</v>
      </c>
      <c r="G370" s="83">
        <v>2390.2000000000003</v>
      </c>
      <c r="H370" s="14"/>
      <c r="I370" s="14"/>
    </row>
    <row r="371" spans="1:9" ht="18.75" customHeight="1">
      <c r="A371" s="25"/>
      <c r="B371" s="26" t="s">
        <v>141</v>
      </c>
      <c r="C371" s="26"/>
      <c r="D371" s="90" t="s">
        <v>142</v>
      </c>
      <c r="E371" s="83">
        <v>1291.7</v>
      </c>
      <c r="F371" s="83">
        <v>1291.7</v>
      </c>
      <c r="G371" s="83">
        <v>1291.7</v>
      </c>
      <c r="H371" s="14"/>
      <c r="I371" s="14"/>
    </row>
    <row r="372" spans="1:9" ht="18.75" customHeight="1">
      <c r="A372" s="25"/>
      <c r="B372" s="26" t="s">
        <v>143</v>
      </c>
      <c r="C372" s="26"/>
      <c r="D372" s="90" t="s">
        <v>144</v>
      </c>
      <c r="E372" s="83">
        <v>0</v>
      </c>
      <c r="F372" s="83">
        <v>0</v>
      </c>
      <c r="G372" s="83">
        <v>0</v>
      </c>
      <c r="H372" s="14"/>
      <c r="I372" s="14"/>
    </row>
    <row r="373" spans="1:9" ht="18.75" customHeight="1">
      <c r="A373" s="25"/>
      <c r="B373" s="26" t="s">
        <v>145</v>
      </c>
      <c r="C373" s="26"/>
      <c r="D373" s="90" t="s">
        <v>146</v>
      </c>
      <c r="E373" s="83">
        <v>105</v>
      </c>
      <c r="F373" s="83">
        <v>105</v>
      </c>
      <c r="G373" s="83">
        <v>105</v>
      </c>
      <c r="H373" s="14"/>
      <c r="I373" s="14"/>
    </row>
    <row r="374" spans="1:9" ht="18.75" customHeight="1">
      <c r="A374" s="25"/>
      <c r="B374" s="26" t="s">
        <v>147</v>
      </c>
      <c r="C374" s="26"/>
      <c r="D374" s="90" t="s">
        <v>148</v>
      </c>
      <c r="E374" s="83">
        <v>481.4</v>
      </c>
      <c r="F374" s="83">
        <v>481.4</v>
      </c>
      <c r="G374" s="83">
        <v>481.4</v>
      </c>
      <c r="H374" s="14"/>
      <c r="I374" s="14"/>
    </row>
    <row r="375" spans="1:9" ht="18.75" customHeight="1">
      <c r="A375" s="25"/>
      <c r="B375" s="26" t="s">
        <v>149</v>
      </c>
      <c r="C375" s="26"/>
      <c r="D375" s="90" t="s">
        <v>150</v>
      </c>
      <c r="E375" s="83">
        <v>512.1</v>
      </c>
      <c r="F375" s="83">
        <v>512.1</v>
      </c>
      <c r="G375" s="83">
        <v>512.1</v>
      </c>
      <c r="H375" s="14"/>
      <c r="I375" s="14"/>
    </row>
    <row r="376" spans="1:9" ht="18.75" customHeight="1">
      <c r="A376" s="25">
        <v>302</v>
      </c>
      <c r="B376" s="26"/>
      <c r="C376" s="26"/>
      <c r="D376" s="95" t="s">
        <v>151</v>
      </c>
      <c r="E376" s="83">
        <v>58.099999999999994</v>
      </c>
      <c r="F376" s="83">
        <v>58.099999999999994</v>
      </c>
      <c r="G376" s="83">
        <v>58.099999999999994</v>
      </c>
      <c r="H376" s="14"/>
      <c r="I376" s="14"/>
    </row>
    <row r="377" spans="1:9" ht="18.75" customHeight="1">
      <c r="A377" s="25"/>
      <c r="B377" s="26"/>
      <c r="C377" s="26"/>
      <c r="D377" s="90" t="s">
        <v>152</v>
      </c>
      <c r="E377" s="83">
        <v>0</v>
      </c>
      <c r="F377" s="83">
        <v>0</v>
      </c>
      <c r="G377" s="83">
        <v>0</v>
      </c>
      <c r="H377" s="14"/>
      <c r="I377" s="14"/>
    </row>
    <row r="378" spans="1:9" ht="18.75" customHeight="1">
      <c r="A378" s="25"/>
      <c r="B378" s="26" t="s">
        <v>153</v>
      </c>
      <c r="C378" s="26"/>
      <c r="D378" s="90" t="s">
        <v>154</v>
      </c>
      <c r="E378" s="83">
        <v>18.8</v>
      </c>
      <c r="F378" s="83">
        <v>18.8</v>
      </c>
      <c r="G378" s="83">
        <v>18.8</v>
      </c>
      <c r="H378" s="14"/>
      <c r="I378" s="14"/>
    </row>
    <row r="379" spans="1:9" ht="18.75" customHeight="1">
      <c r="A379" s="25"/>
      <c r="B379" s="26" t="s">
        <v>155</v>
      </c>
      <c r="C379" s="26"/>
      <c r="D379" s="90" t="s">
        <v>156</v>
      </c>
      <c r="E379" s="83">
        <v>39.3</v>
      </c>
      <c r="F379" s="83">
        <v>39.3</v>
      </c>
      <c r="G379" s="83">
        <v>39.3</v>
      </c>
      <c r="H379" s="14"/>
      <c r="I379" s="14"/>
    </row>
    <row r="380" spans="1:9" ht="18.75" customHeight="1">
      <c r="A380" s="25"/>
      <c r="B380" s="26" t="s">
        <v>149</v>
      </c>
      <c r="C380" s="26"/>
      <c r="D380" s="90" t="s">
        <v>157</v>
      </c>
      <c r="E380" s="83">
        <v>0</v>
      </c>
      <c r="F380" s="83">
        <v>0</v>
      </c>
      <c r="G380" s="83">
        <v>0</v>
      </c>
      <c r="H380" s="14"/>
      <c r="I380" s="14"/>
    </row>
    <row r="381" spans="1:9" ht="18.75" customHeight="1">
      <c r="A381" s="25">
        <v>303</v>
      </c>
      <c r="B381" s="26"/>
      <c r="C381" s="26"/>
      <c r="D381" s="95" t="s">
        <v>158</v>
      </c>
      <c r="E381" s="83">
        <v>244.7</v>
      </c>
      <c r="F381" s="83">
        <v>244.7</v>
      </c>
      <c r="G381" s="83">
        <v>244.7</v>
      </c>
      <c r="H381" s="14"/>
      <c r="I381" s="14"/>
    </row>
    <row r="382" spans="1:9" ht="18.75" customHeight="1">
      <c r="A382" s="25"/>
      <c r="B382" s="26" t="s">
        <v>141</v>
      </c>
      <c r="C382" s="26"/>
      <c r="D382" s="90" t="s">
        <v>159</v>
      </c>
      <c r="E382" s="83">
        <v>0.1</v>
      </c>
      <c r="F382" s="83">
        <v>0.1</v>
      </c>
      <c r="G382" s="83">
        <v>0.1</v>
      </c>
      <c r="H382" s="14"/>
      <c r="I382" s="14"/>
    </row>
    <row r="383" spans="1:9" ht="18.75" customHeight="1">
      <c r="A383" s="25"/>
      <c r="B383" s="26" t="s">
        <v>143</v>
      </c>
      <c r="C383" s="26"/>
      <c r="D383" s="90" t="s">
        <v>160</v>
      </c>
      <c r="E383" s="83">
        <v>46.2</v>
      </c>
      <c r="F383" s="83">
        <v>46.2</v>
      </c>
      <c r="G383" s="83">
        <v>46.2</v>
      </c>
      <c r="H383" s="14"/>
      <c r="I383" s="14"/>
    </row>
    <row r="384" spans="1:9" ht="18.75" customHeight="1">
      <c r="A384" s="25"/>
      <c r="B384" s="26" t="s">
        <v>161</v>
      </c>
      <c r="C384" s="26"/>
      <c r="D384" s="90" t="s">
        <v>162</v>
      </c>
      <c r="E384" s="83">
        <v>57</v>
      </c>
      <c r="F384" s="83">
        <v>57</v>
      </c>
      <c r="G384" s="83">
        <v>57</v>
      </c>
      <c r="H384" s="14"/>
      <c r="I384" s="14"/>
    </row>
    <row r="385" spans="1:9" ht="18.75" customHeight="1">
      <c r="A385" s="25"/>
      <c r="B385" s="26" t="s">
        <v>163</v>
      </c>
      <c r="C385" s="26"/>
      <c r="D385" s="90" t="s">
        <v>164</v>
      </c>
      <c r="E385" s="83">
        <v>0</v>
      </c>
      <c r="F385" s="83">
        <v>0</v>
      </c>
      <c r="G385" s="83">
        <v>0</v>
      </c>
      <c r="H385" s="14"/>
      <c r="I385" s="14"/>
    </row>
    <row r="386" spans="1:9" ht="18.75" customHeight="1">
      <c r="A386" s="25"/>
      <c r="B386" s="26" t="s">
        <v>165</v>
      </c>
      <c r="C386" s="26"/>
      <c r="D386" s="90" t="s">
        <v>166</v>
      </c>
      <c r="E386" s="83">
        <v>141.4</v>
      </c>
      <c r="F386" s="83">
        <v>141.4</v>
      </c>
      <c r="G386" s="83">
        <v>141.4</v>
      </c>
      <c r="H386" s="14"/>
      <c r="I386" s="14"/>
    </row>
    <row r="387" spans="1:9" ht="18.75" customHeight="1">
      <c r="A387" s="25"/>
      <c r="B387" s="26" t="s">
        <v>149</v>
      </c>
      <c r="C387" s="26"/>
      <c r="D387" s="96" t="s">
        <v>167</v>
      </c>
      <c r="E387" s="83">
        <v>0</v>
      </c>
      <c r="F387" s="83">
        <v>0</v>
      </c>
      <c r="G387" s="83">
        <v>0</v>
      </c>
      <c r="H387" s="14"/>
      <c r="I387" s="14"/>
    </row>
    <row r="388" spans="1:9" ht="18.75" customHeight="1">
      <c r="A388" s="25"/>
      <c r="B388" s="26"/>
      <c r="C388" s="26"/>
      <c r="D388" s="13" t="s">
        <v>185</v>
      </c>
      <c r="E388" s="83">
        <f>E389+E395+E400</f>
        <v>2439.0000000000005</v>
      </c>
      <c r="F388" s="83">
        <f>F389+F395+F400</f>
        <v>2439.0000000000005</v>
      </c>
      <c r="G388" s="83">
        <f>G389+G395+G400</f>
        <v>2439.0000000000005</v>
      </c>
      <c r="H388" s="14"/>
      <c r="I388" s="14"/>
    </row>
    <row r="389" spans="1:9" ht="18.75" customHeight="1">
      <c r="A389" s="25">
        <v>301</v>
      </c>
      <c r="B389" s="26"/>
      <c r="C389" s="26"/>
      <c r="D389" s="95" t="s">
        <v>140</v>
      </c>
      <c r="E389" s="83">
        <v>2174.8</v>
      </c>
      <c r="F389" s="83">
        <v>2174.8</v>
      </c>
      <c r="G389" s="83">
        <v>2174.8</v>
      </c>
      <c r="H389" s="14"/>
      <c r="I389" s="14"/>
    </row>
    <row r="390" spans="1:9" ht="18.75" customHeight="1">
      <c r="A390" s="25"/>
      <c r="B390" s="26" t="s">
        <v>141</v>
      </c>
      <c r="C390" s="26"/>
      <c r="D390" s="90" t="s">
        <v>142</v>
      </c>
      <c r="E390" s="83">
        <v>1130.6</v>
      </c>
      <c r="F390" s="83">
        <v>1130.6</v>
      </c>
      <c r="G390" s="83">
        <v>1130.6</v>
      </c>
      <c r="H390" s="14"/>
      <c r="I390" s="14"/>
    </row>
    <row r="391" spans="1:9" ht="18.75" customHeight="1">
      <c r="A391" s="25"/>
      <c r="B391" s="26" t="s">
        <v>143</v>
      </c>
      <c r="C391" s="26"/>
      <c r="D391" s="90" t="s">
        <v>144</v>
      </c>
      <c r="E391" s="83">
        <v>0</v>
      </c>
      <c r="F391" s="83">
        <v>0</v>
      </c>
      <c r="G391" s="83">
        <v>0</v>
      </c>
      <c r="H391" s="14"/>
      <c r="I391" s="14"/>
    </row>
    <row r="392" spans="1:9" ht="18.75" customHeight="1">
      <c r="A392" s="25"/>
      <c r="B392" s="26" t="s">
        <v>145</v>
      </c>
      <c r="C392" s="26"/>
      <c r="D392" s="90" t="s">
        <v>146</v>
      </c>
      <c r="E392" s="83">
        <v>91.7</v>
      </c>
      <c r="F392" s="83">
        <v>91.7</v>
      </c>
      <c r="G392" s="83">
        <v>91.7</v>
      </c>
      <c r="H392" s="14"/>
      <c r="I392" s="14"/>
    </row>
    <row r="393" spans="1:9" ht="18.75" customHeight="1">
      <c r="A393" s="25"/>
      <c r="B393" s="26" t="s">
        <v>147</v>
      </c>
      <c r="C393" s="26"/>
      <c r="D393" s="90" t="s">
        <v>148</v>
      </c>
      <c r="E393" s="83">
        <v>427.20000000000005</v>
      </c>
      <c r="F393" s="83">
        <v>427.20000000000005</v>
      </c>
      <c r="G393" s="83">
        <v>427.20000000000005</v>
      </c>
      <c r="H393" s="14"/>
      <c r="I393" s="14"/>
    </row>
    <row r="394" spans="1:9" ht="18.75" customHeight="1">
      <c r="A394" s="25"/>
      <c r="B394" s="26" t="s">
        <v>149</v>
      </c>
      <c r="C394" s="26"/>
      <c r="D394" s="90" t="s">
        <v>150</v>
      </c>
      <c r="E394" s="83">
        <v>525.3</v>
      </c>
      <c r="F394" s="83">
        <v>525.3</v>
      </c>
      <c r="G394" s="83">
        <v>525.3</v>
      </c>
      <c r="H394" s="14"/>
      <c r="I394" s="14"/>
    </row>
    <row r="395" spans="1:9" ht="18.75" customHeight="1">
      <c r="A395" s="25">
        <v>302</v>
      </c>
      <c r="B395" s="26"/>
      <c r="C395" s="26"/>
      <c r="D395" s="95" t="s">
        <v>151</v>
      </c>
      <c r="E395" s="83">
        <v>51.900000000000006</v>
      </c>
      <c r="F395" s="83">
        <v>51.900000000000006</v>
      </c>
      <c r="G395" s="83">
        <v>51.900000000000006</v>
      </c>
      <c r="H395" s="14"/>
      <c r="I395" s="14"/>
    </row>
    <row r="396" spans="1:9" ht="18.75" customHeight="1">
      <c r="A396" s="25"/>
      <c r="B396" s="26"/>
      <c r="C396" s="26"/>
      <c r="D396" s="90" t="s">
        <v>152</v>
      </c>
      <c r="E396" s="83">
        <v>0</v>
      </c>
      <c r="F396" s="83">
        <v>0</v>
      </c>
      <c r="G396" s="83">
        <v>0</v>
      </c>
      <c r="H396" s="14"/>
      <c r="I396" s="14"/>
    </row>
    <row r="397" spans="1:9" ht="18.75" customHeight="1">
      <c r="A397" s="25"/>
      <c r="B397" s="26" t="s">
        <v>153</v>
      </c>
      <c r="C397" s="26"/>
      <c r="D397" s="90" t="s">
        <v>154</v>
      </c>
      <c r="E397" s="83">
        <v>16.8</v>
      </c>
      <c r="F397" s="83">
        <v>16.8</v>
      </c>
      <c r="G397" s="83">
        <v>16.8</v>
      </c>
      <c r="H397" s="14"/>
      <c r="I397" s="14"/>
    </row>
    <row r="398" spans="1:9" ht="18.75" customHeight="1">
      <c r="A398" s="25"/>
      <c r="B398" s="26" t="s">
        <v>155</v>
      </c>
      <c r="C398" s="26"/>
      <c r="D398" s="90" t="s">
        <v>156</v>
      </c>
      <c r="E398" s="83">
        <v>35.1</v>
      </c>
      <c r="F398" s="83">
        <v>35.1</v>
      </c>
      <c r="G398" s="83">
        <v>35.1</v>
      </c>
      <c r="H398" s="14"/>
      <c r="I398" s="14"/>
    </row>
    <row r="399" spans="1:9" ht="18.75" customHeight="1">
      <c r="A399" s="25"/>
      <c r="B399" s="26" t="s">
        <v>149</v>
      </c>
      <c r="C399" s="26"/>
      <c r="D399" s="90" t="s">
        <v>157</v>
      </c>
      <c r="E399" s="83">
        <v>0</v>
      </c>
      <c r="F399" s="83">
        <v>0</v>
      </c>
      <c r="G399" s="83">
        <v>0</v>
      </c>
      <c r="H399" s="14"/>
      <c r="I399" s="14"/>
    </row>
    <row r="400" spans="1:9" ht="18.75" customHeight="1">
      <c r="A400" s="25">
        <v>303</v>
      </c>
      <c r="B400" s="26"/>
      <c r="C400" s="26"/>
      <c r="D400" s="95" t="s">
        <v>158</v>
      </c>
      <c r="E400" s="83">
        <v>212.3</v>
      </c>
      <c r="F400" s="83">
        <v>212.3</v>
      </c>
      <c r="G400" s="83">
        <v>212.3</v>
      </c>
      <c r="H400" s="14"/>
      <c r="I400" s="14"/>
    </row>
    <row r="401" spans="1:9" ht="18.75" customHeight="1">
      <c r="A401" s="25"/>
      <c r="B401" s="26" t="s">
        <v>141</v>
      </c>
      <c r="C401" s="26"/>
      <c r="D401" s="90" t="s">
        <v>159</v>
      </c>
      <c r="E401" s="83">
        <v>5</v>
      </c>
      <c r="F401" s="83">
        <v>5</v>
      </c>
      <c r="G401" s="83">
        <v>5</v>
      </c>
      <c r="H401" s="14"/>
      <c r="I401" s="14"/>
    </row>
    <row r="402" spans="1:9" ht="18.75" customHeight="1">
      <c r="A402" s="25"/>
      <c r="B402" s="26" t="s">
        <v>143</v>
      </c>
      <c r="C402" s="26"/>
      <c r="D402" s="90" t="s">
        <v>160</v>
      </c>
      <c r="E402" s="83">
        <v>37.3</v>
      </c>
      <c r="F402" s="83">
        <v>37.3</v>
      </c>
      <c r="G402" s="83">
        <v>37.3</v>
      </c>
      <c r="H402" s="14"/>
      <c r="I402" s="14"/>
    </row>
    <row r="403" spans="1:9" ht="18.75" customHeight="1">
      <c r="A403" s="25"/>
      <c r="B403" s="26" t="s">
        <v>161</v>
      </c>
      <c r="C403" s="26"/>
      <c r="D403" s="90" t="s">
        <v>162</v>
      </c>
      <c r="E403" s="83">
        <v>43.8</v>
      </c>
      <c r="F403" s="83">
        <v>43.8</v>
      </c>
      <c r="G403" s="83">
        <v>43.8</v>
      </c>
      <c r="H403" s="14"/>
      <c r="I403" s="14"/>
    </row>
    <row r="404" spans="1:9" ht="18.75" customHeight="1">
      <c r="A404" s="25"/>
      <c r="B404" s="26" t="s">
        <v>163</v>
      </c>
      <c r="C404" s="26"/>
      <c r="D404" s="90" t="s">
        <v>164</v>
      </c>
      <c r="E404" s="83">
        <v>0</v>
      </c>
      <c r="F404" s="83">
        <v>0</v>
      </c>
      <c r="G404" s="83">
        <v>0</v>
      </c>
      <c r="H404" s="14"/>
      <c r="I404" s="14"/>
    </row>
    <row r="405" spans="1:9" ht="18.75" customHeight="1">
      <c r="A405" s="25"/>
      <c r="B405" s="26" t="s">
        <v>165</v>
      </c>
      <c r="C405" s="26"/>
      <c r="D405" s="90" t="s">
        <v>166</v>
      </c>
      <c r="E405" s="83">
        <v>126.2</v>
      </c>
      <c r="F405" s="83">
        <v>126.2</v>
      </c>
      <c r="G405" s="83">
        <v>126.2</v>
      </c>
      <c r="H405" s="14"/>
      <c r="I405" s="14"/>
    </row>
    <row r="406" spans="1:9" ht="18.75" customHeight="1">
      <c r="A406" s="25"/>
      <c r="B406" s="26" t="s">
        <v>149</v>
      </c>
      <c r="C406" s="26"/>
      <c r="D406" s="96" t="s">
        <v>167</v>
      </c>
      <c r="E406" s="83">
        <v>0</v>
      </c>
      <c r="F406" s="83">
        <v>0</v>
      </c>
      <c r="G406" s="83">
        <v>0</v>
      </c>
      <c r="H406" s="14"/>
      <c r="I406" s="14"/>
    </row>
    <row r="407" spans="1:9" ht="18.75" customHeight="1">
      <c r="A407" s="25"/>
      <c r="B407" s="26"/>
      <c r="C407" s="26"/>
      <c r="D407" s="13" t="s">
        <v>186</v>
      </c>
      <c r="E407" s="83">
        <f>E408+E414+E419</f>
        <v>3121.0999999999995</v>
      </c>
      <c r="F407" s="83">
        <f>F408+F414+F419</f>
        <v>3121.0999999999995</v>
      </c>
      <c r="G407" s="83">
        <f>G408+G414+G419</f>
        <v>3121.0999999999995</v>
      </c>
      <c r="H407" s="14"/>
      <c r="I407" s="14"/>
    </row>
    <row r="408" spans="1:9" ht="18.75" customHeight="1">
      <c r="A408" s="25">
        <v>301</v>
      </c>
      <c r="B408" s="26"/>
      <c r="C408" s="26"/>
      <c r="D408" s="95" t="s">
        <v>140</v>
      </c>
      <c r="E408" s="83">
        <v>2829.3999999999996</v>
      </c>
      <c r="F408" s="83">
        <v>2829.3999999999996</v>
      </c>
      <c r="G408" s="83">
        <v>2829.3999999999996</v>
      </c>
      <c r="H408" s="14"/>
      <c r="I408" s="14"/>
    </row>
    <row r="409" spans="1:9" ht="18.75" customHeight="1">
      <c r="A409" s="25"/>
      <c r="B409" s="26" t="s">
        <v>141</v>
      </c>
      <c r="C409" s="26"/>
      <c r="D409" s="90" t="s">
        <v>142</v>
      </c>
      <c r="E409" s="83">
        <v>1457.3</v>
      </c>
      <c r="F409" s="83">
        <v>1457.3</v>
      </c>
      <c r="G409" s="83">
        <v>1457.3</v>
      </c>
      <c r="H409" s="14"/>
      <c r="I409" s="14"/>
    </row>
    <row r="410" spans="1:9" ht="18.75" customHeight="1">
      <c r="A410" s="25"/>
      <c r="B410" s="26" t="s">
        <v>143</v>
      </c>
      <c r="C410" s="26"/>
      <c r="D410" s="90" t="s">
        <v>144</v>
      </c>
      <c r="E410" s="83">
        <v>0</v>
      </c>
      <c r="F410" s="83">
        <v>0</v>
      </c>
      <c r="G410" s="83">
        <v>0</v>
      </c>
      <c r="H410" s="14"/>
      <c r="I410" s="14"/>
    </row>
    <row r="411" spans="1:9" ht="18.75" customHeight="1">
      <c r="A411" s="25"/>
      <c r="B411" s="26" t="s">
        <v>145</v>
      </c>
      <c r="C411" s="26"/>
      <c r="D411" s="90" t="s">
        <v>146</v>
      </c>
      <c r="E411" s="83">
        <v>118.1</v>
      </c>
      <c r="F411" s="83">
        <v>118.1</v>
      </c>
      <c r="G411" s="83">
        <v>118.1</v>
      </c>
      <c r="H411" s="14"/>
      <c r="I411" s="14"/>
    </row>
    <row r="412" spans="1:9" ht="18.75" customHeight="1">
      <c r="A412" s="25"/>
      <c r="B412" s="26" t="s">
        <v>147</v>
      </c>
      <c r="C412" s="26"/>
      <c r="D412" s="90" t="s">
        <v>148</v>
      </c>
      <c r="E412" s="83">
        <v>565.7</v>
      </c>
      <c r="F412" s="83">
        <v>565.7</v>
      </c>
      <c r="G412" s="83">
        <v>565.7</v>
      </c>
      <c r="H412" s="14"/>
      <c r="I412" s="14"/>
    </row>
    <row r="413" spans="1:9" ht="18.75" customHeight="1">
      <c r="A413" s="25"/>
      <c r="B413" s="26" t="s">
        <v>149</v>
      </c>
      <c r="C413" s="26"/>
      <c r="D413" s="90" t="s">
        <v>150</v>
      </c>
      <c r="E413" s="83">
        <v>688.3</v>
      </c>
      <c r="F413" s="83">
        <v>688.3</v>
      </c>
      <c r="G413" s="83">
        <v>688.3</v>
      </c>
      <c r="H413" s="14"/>
      <c r="I413" s="14"/>
    </row>
    <row r="414" spans="1:9" ht="18.75" customHeight="1">
      <c r="A414" s="25">
        <v>302</v>
      </c>
      <c r="B414" s="26"/>
      <c r="C414" s="26"/>
      <c r="D414" s="95" t="s">
        <v>151</v>
      </c>
      <c r="E414" s="83">
        <v>67.1</v>
      </c>
      <c r="F414" s="83">
        <v>67.1</v>
      </c>
      <c r="G414" s="83">
        <v>67.1</v>
      </c>
      <c r="H414" s="14"/>
      <c r="I414" s="14"/>
    </row>
    <row r="415" spans="1:9" ht="18.75" customHeight="1">
      <c r="A415" s="25"/>
      <c r="B415" s="26"/>
      <c r="C415" s="26"/>
      <c r="D415" s="90" t="s">
        <v>152</v>
      </c>
      <c r="E415" s="83">
        <v>0</v>
      </c>
      <c r="F415" s="83">
        <v>0</v>
      </c>
      <c r="G415" s="83">
        <v>0</v>
      </c>
      <c r="H415" s="14"/>
      <c r="I415" s="14"/>
    </row>
    <row r="416" spans="1:9" ht="18.75" customHeight="1">
      <c r="A416" s="25"/>
      <c r="B416" s="26" t="s">
        <v>153</v>
      </c>
      <c r="C416" s="26"/>
      <c r="D416" s="90" t="s">
        <v>154</v>
      </c>
      <c r="E416" s="83">
        <v>21.8</v>
      </c>
      <c r="F416" s="83">
        <v>21.8</v>
      </c>
      <c r="G416" s="83">
        <v>21.8</v>
      </c>
      <c r="H416" s="14"/>
      <c r="I416" s="14"/>
    </row>
    <row r="417" spans="1:9" ht="18.75" customHeight="1">
      <c r="A417" s="25"/>
      <c r="B417" s="26" t="s">
        <v>155</v>
      </c>
      <c r="C417" s="26"/>
      <c r="D417" s="90" t="s">
        <v>156</v>
      </c>
      <c r="E417" s="83">
        <v>45.3</v>
      </c>
      <c r="F417" s="83">
        <v>45.3</v>
      </c>
      <c r="G417" s="83">
        <v>45.3</v>
      </c>
      <c r="H417" s="14"/>
      <c r="I417" s="14"/>
    </row>
    <row r="418" spans="1:9" ht="18.75" customHeight="1">
      <c r="A418" s="25"/>
      <c r="B418" s="26" t="s">
        <v>149</v>
      </c>
      <c r="C418" s="26"/>
      <c r="D418" s="90" t="s">
        <v>157</v>
      </c>
      <c r="E418" s="83">
        <v>0</v>
      </c>
      <c r="F418" s="83">
        <v>0</v>
      </c>
      <c r="G418" s="83">
        <v>0</v>
      </c>
      <c r="H418" s="14"/>
      <c r="I418" s="14"/>
    </row>
    <row r="419" spans="1:9" ht="18.75" customHeight="1">
      <c r="A419" s="25">
        <v>303</v>
      </c>
      <c r="B419" s="26"/>
      <c r="C419" s="26"/>
      <c r="D419" s="95" t="s">
        <v>158</v>
      </c>
      <c r="E419" s="83">
        <v>224.6</v>
      </c>
      <c r="F419" s="83">
        <v>224.6</v>
      </c>
      <c r="G419" s="83">
        <v>224.6</v>
      </c>
      <c r="H419" s="14"/>
      <c r="I419" s="14"/>
    </row>
    <row r="420" spans="1:9" ht="18.75" customHeight="1">
      <c r="A420" s="25"/>
      <c r="B420" s="26" t="s">
        <v>141</v>
      </c>
      <c r="C420" s="26"/>
      <c r="D420" s="90" t="s">
        <v>159</v>
      </c>
      <c r="E420" s="83">
        <v>0</v>
      </c>
      <c r="F420" s="83">
        <v>0</v>
      </c>
      <c r="G420" s="83">
        <v>0</v>
      </c>
      <c r="H420" s="14"/>
      <c r="I420" s="14"/>
    </row>
    <row r="421" spans="1:9" ht="18.75" customHeight="1">
      <c r="A421" s="25"/>
      <c r="B421" s="26" t="s">
        <v>143</v>
      </c>
      <c r="C421" s="26"/>
      <c r="D421" s="90" t="s">
        <v>160</v>
      </c>
      <c r="E421" s="83">
        <v>57.5</v>
      </c>
      <c r="F421" s="83">
        <v>57.5</v>
      </c>
      <c r="G421" s="83">
        <v>57.5</v>
      </c>
      <c r="H421" s="14"/>
      <c r="I421" s="14"/>
    </row>
    <row r="422" spans="1:9" ht="18.75" customHeight="1">
      <c r="A422" s="25"/>
      <c r="B422" s="26" t="s">
        <v>161</v>
      </c>
      <c r="C422" s="26"/>
      <c r="D422" s="90" t="s">
        <v>162</v>
      </c>
      <c r="E422" s="83">
        <v>3.9</v>
      </c>
      <c r="F422" s="83">
        <v>3.9</v>
      </c>
      <c r="G422" s="83">
        <v>3.9</v>
      </c>
      <c r="H422" s="14"/>
      <c r="I422" s="14"/>
    </row>
    <row r="423" spans="1:9" ht="18.75" customHeight="1">
      <c r="A423" s="25"/>
      <c r="B423" s="26" t="s">
        <v>163</v>
      </c>
      <c r="C423" s="26"/>
      <c r="D423" s="90" t="s">
        <v>164</v>
      </c>
      <c r="E423" s="83">
        <v>0</v>
      </c>
      <c r="F423" s="83">
        <v>0</v>
      </c>
      <c r="G423" s="83">
        <v>0</v>
      </c>
      <c r="H423" s="14"/>
      <c r="I423" s="14"/>
    </row>
    <row r="424" spans="1:9" ht="18.75" customHeight="1">
      <c r="A424" s="25"/>
      <c r="B424" s="26" t="s">
        <v>165</v>
      </c>
      <c r="C424" s="26"/>
      <c r="D424" s="90" t="s">
        <v>166</v>
      </c>
      <c r="E424" s="83">
        <v>163.2</v>
      </c>
      <c r="F424" s="83">
        <v>163.2</v>
      </c>
      <c r="G424" s="83">
        <v>163.2</v>
      </c>
      <c r="H424" s="14"/>
      <c r="I424" s="14"/>
    </row>
    <row r="425" spans="1:9" ht="18.75" customHeight="1">
      <c r="A425" s="25"/>
      <c r="B425" s="26" t="s">
        <v>149</v>
      </c>
      <c r="C425" s="26"/>
      <c r="D425" s="96" t="s">
        <v>167</v>
      </c>
      <c r="E425" s="83">
        <v>0</v>
      </c>
      <c r="F425" s="83">
        <v>0</v>
      </c>
      <c r="G425" s="83">
        <v>0</v>
      </c>
      <c r="H425" s="14"/>
      <c r="I425" s="14"/>
    </row>
    <row r="426" spans="1:9" ht="18.75" customHeight="1">
      <c r="A426" s="25"/>
      <c r="B426" s="26"/>
      <c r="C426" s="26"/>
      <c r="D426" s="13" t="s">
        <v>187</v>
      </c>
      <c r="E426" s="83">
        <f>E427+E433+E438</f>
        <v>2478.7000000000007</v>
      </c>
      <c r="F426" s="83">
        <f>F427+F433+F438</f>
        <v>2478.7000000000007</v>
      </c>
      <c r="G426" s="83">
        <f>G427+G433+G438</f>
        <v>2478.7000000000007</v>
      </c>
      <c r="H426" s="14"/>
      <c r="I426" s="14"/>
    </row>
    <row r="427" spans="1:9" ht="18.75" customHeight="1">
      <c r="A427" s="25">
        <v>301</v>
      </c>
      <c r="B427" s="26"/>
      <c r="C427" s="26"/>
      <c r="D427" s="95" t="s">
        <v>140</v>
      </c>
      <c r="E427" s="83">
        <v>2159.1000000000004</v>
      </c>
      <c r="F427" s="83">
        <v>2159.1000000000004</v>
      </c>
      <c r="G427" s="83">
        <v>2159.1000000000004</v>
      </c>
      <c r="H427" s="14"/>
      <c r="I427" s="14"/>
    </row>
    <row r="428" spans="1:9" ht="18.75" customHeight="1">
      <c r="A428" s="25"/>
      <c r="B428" s="26" t="s">
        <v>141</v>
      </c>
      <c r="C428" s="26"/>
      <c r="D428" s="90" t="s">
        <v>142</v>
      </c>
      <c r="E428" s="83">
        <v>1103</v>
      </c>
      <c r="F428" s="83">
        <v>1103</v>
      </c>
      <c r="G428" s="83">
        <v>1103</v>
      </c>
      <c r="H428" s="14"/>
      <c r="I428" s="14"/>
    </row>
    <row r="429" spans="1:9" ht="18.75" customHeight="1">
      <c r="A429" s="25"/>
      <c r="B429" s="26" t="s">
        <v>143</v>
      </c>
      <c r="C429" s="26"/>
      <c r="D429" s="90" t="s">
        <v>144</v>
      </c>
      <c r="E429" s="83">
        <v>0</v>
      </c>
      <c r="F429" s="83">
        <v>0</v>
      </c>
      <c r="G429" s="83">
        <v>0</v>
      </c>
      <c r="H429" s="14"/>
      <c r="I429" s="14"/>
    </row>
    <row r="430" spans="1:9" ht="18.75" customHeight="1">
      <c r="A430" s="25"/>
      <c r="B430" s="26" t="s">
        <v>145</v>
      </c>
      <c r="C430" s="26"/>
      <c r="D430" s="90" t="s">
        <v>146</v>
      </c>
      <c r="E430" s="83">
        <v>89.6</v>
      </c>
      <c r="F430" s="83">
        <v>89.6</v>
      </c>
      <c r="G430" s="83">
        <v>89.6</v>
      </c>
      <c r="H430" s="14"/>
      <c r="I430" s="14"/>
    </row>
    <row r="431" spans="1:9" ht="18.75" customHeight="1">
      <c r="A431" s="25"/>
      <c r="B431" s="26" t="s">
        <v>147</v>
      </c>
      <c r="C431" s="26"/>
      <c r="D431" s="90" t="s">
        <v>148</v>
      </c>
      <c r="E431" s="83">
        <v>434.80000000000007</v>
      </c>
      <c r="F431" s="83">
        <v>434.80000000000007</v>
      </c>
      <c r="G431" s="83">
        <v>434.80000000000007</v>
      </c>
      <c r="H431" s="14"/>
      <c r="I431" s="14"/>
    </row>
    <row r="432" spans="1:9" ht="18.75" customHeight="1">
      <c r="A432" s="25"/>
      <c r="B432" s="26" t="s">
        <v>149</v>
      </c>
      <c r="C432" s="26"/>
      <c r="D432" s="90" t="s">
        <v>150</v>
      </c>
      <c r="E432" s="83">
        <v>531.7</v>
      </c>
      <c r="F432" s="83">
        <v>531.7</v>
      </c>
      <c r="G432" s="83">
        <v>531.7</v>
      </c>
      <c r="H432" s="14"/>
      <c r="I432" s="14"/>
    </row>
    <row r="433" spans="1:9" ht="18.75" customHeight="1">
      <c r="A433" s="25">
        <v>302</v>
      </c>
      <c r="B433" s="26"/>
      <c r="C433" s="26"/>
      <c r="D433" s="95" t="s">
        <v>151</v>
      </c>
      <c r="E433" s="83">
        <v>50.400000000000006</v>
      </c>
      <c r="F433" s="83">
        <v>50.400000000000006</v>
      </c>
      <c r="G433" s="83">
        <v>50.400000000000006</v>
      </c>
      <c r="H433" s="14"/>
      <c r="I433" s="14"/>
    </row>
    <row r="434" spans="1:9" ht="18.75" customHeight="1">
      <c r="A434" s="25"/>
      <c r="B434" s="26"/>
      <c r="C434" s="26"/>
      <c r="D434" s="90" t="s">
        <v>152</v>
      </c>
      <c r="E434" s="83">
        <v>0</v>
      </c>
      <c r="F434" s="83">
        <v>0</v>
      </c>
      <c r="G434" s="83">
        <v>0</v>
      </c>
      <c r="H434" s="14"/>
      <c r="I434" s="14"/>
    </row>
    <row r="435" spans="1:9" ht="18.75" customHeight="1">
      <c r="A435" s="25"/>
      <c r="B435" s="26" t="s">
        <v>153</v>
      </c>
      <c r="C435" s="26"/>
      <c r="D435" s="90" t="s">
        <v>154</v>
      </c>
      <c r="E435" s="83">
        <v>16.3</v>
      </c>
      <c r="F435" s="83">
        <v>16.3</v>
      </c>
      <c r="G435" s="83">
        <v>16.3</v>
      </c>
      <c r="H435" s="14"/>
      <c r="I435" s="14"/>
    </row>
    <row r="436" spans="1:9" ht="18.75" customHeight="1">
      <c r="A436" s="25"/>
      <c r="B436" s="26" t="s">
        <v>155</v>
      </c>
      <c r="C436" s="26"/>
      <c r="D436" s="90" t="s">
        <v>156</v>
      </c>
      <c r="E436" s="83">
        <v>34.1</v>
      </c>
      <c r="F436" s="83">
        <v>34.1</v>
      </c>
      <c r="G436" s="83">
        <v>34.1</v>
      </c>
      <c r="H436" s="14"/>
      <c r="I436" s="14"/>
    </row>
    <row r="437" spans="1:9" ht="18.75" customHeight="1">
      <c r="A437" s="25"/>
      <c r="B437" s="26" t="s">
        <v>149</v>
      </c>
      <c r="C437" s="26"/>
      <c r="D437" s="90" t="s">
        <v>157</v>
      </c>
      <c r="E437" s="83">
        <v>0</v>
      </c>
      <c r="F437" s="83">
        <v>0</v>
      </c>
      <c r="G437" s="83">
        <v>0</v>
      </c>
      <c r="H437" s="14"/>
      <c r="I437" s="14"/>
    </row>
    <row r="438" spans="1:9" ht="18.75" customHeight="1">
      <c r="A438" s="25">
        <v>303</v>
      </c>
      <c r="B438" s="26"/>
      <c r="C438" s="26"/>
      <c r="D438" s="95" t="s">
        <v>158</v>
      </c>
      <c r="E438" s="83">
        <v>269.20000000000005</v>
      </c>
      <c r="F438" s="83">
        <v>269.20000000000005</v>
      </c>
      <c r="G438" s="83">
        <v>269.20000000000005</v>
      </c>
      <c r="H438" s="14"/>
      <c r="I438" s="14"/>
    </row>
    <row r="439" spans="1:9" ht="18.75" customHeight="1">
      <c r="A439" s="25"/>
      <c r="B439" s="26" t="s">
        <v>141</v>
      </c>
      <c r="C439" s="26"/>
      <c r="D439" s="90" t="s">
        <v>159</v>
      </c>
      <c r="E439" s="83">
        <v>58.900000000000006</v>
      </c>
      <c r="F439" s="83">
        <v>58.900000000000006</v>
      </c>
      <c r="G439" s="83">
        <v>58.900000000000006</v>
      </c>
      <c r="H439" s="14"/>
      <c r="I439" s="14"/>
    </row>
    <row r="440" spans="1:9" ht="18.75" customHeight="1">
      <c r="A440" s="25"/>
      <c r="B440" s="26" t="s">
        <v>143</v>
      </c>
      <c r="C440" s="26"/>
      <c r="D440" s="90" t="s">
        <v>160</v>
      </c>
      <c r="E440" s="83">
        <v>51.2</v>
      </c>
      <c r="F440" s="83">
        <v>51.2</v>
      </c>
      <c r="G440" s="83">
        <v>51.2</v>
      </c>
      <c r="H440" s="14"/>
      <c r="I440" s="14"/>
    </row>
    <row r="441" spans="1:9" ht="18.75" customHeight="1">
      <c r="A441" s="25"/>
      <c r="B441" s="26" t="s">
        <v>161</v>
      </c>
      <c r="C441" s="26"/>
      <c r="D441" s="90" t="s">
        <v>162</v>
      </c>
      <c r="E441" s="83">
        <v>36.5</v>
      </c>
      <c r="F441" s="83">
        <v>36.5</v>
      </c>
      <c r="G441" s="83">
        <v>36.5</v>
      </c>
      <c r="H441" s="14"/>
      <c r="I441" s="14"/>
    </row>
    <row r="442" spans="1:9" ht="18.75" customHeight="1">
      <c r="A442" s="25"/>
      <c r="B442" s="26" t="s">
        <v>163</v>
      </c>
      <c r="C442" s="26"/>
      <c r="D442" s="90" t="s">
        <v>164</v>
      </c>
      <c r="E442" s="83">
        <v>0</v>
      </c>
      <c r="F442" s="83">
        <v>0</v>
      </c>
      <c r="G442" s="83">
        <v>0</v>
      </c>
      <c r="H442" s="14"/>
      <c r="I442" s="14"/>
    </row>
    <row r="443" spans="1:9" ht="18.75" customHeight="1">
      <c r="A443" s="25"/>
      <c r="B443" s="26" t="s">
        <v>165</v>
      </c>
      <c r="C443" s="26"/>
      <c r="D443" s="90" t="s">
        <v>166</v>
      </c>
      <c r="E443" s="83">
        <v>122.6</v>
      </c>
      <c r="F443" s="83">
        <v>122.6</v>
      </c>
      <c r="G443" s="83">
        <v>122.6</v>
      </c>
      <c r="H443" s="14"/>
      <c r="I443" s="14"/>
    </row>
    <row r="444" spans="1:9" ht="18.75" customHeight="1">
      <c r="A444" s="25"/>
      <c r="B444" s="26" t="s">
        <v>149</v>
      </c>
      <c r="C444" s="26"/>
      <c r="D444" s="96" t="s">
        <v>167</v>
      </c>
      <c r="E444" s="83">
        <v>0</v>
      </c>
      <c r="F444" s="83">
        <v>0</v>
      </c>
      <c r="G444" s="83">
        <v>0</v>
      </c>
      <c r="H444" s="14"/>
      <c r="I444" s="14"/>
    </row>
    <row r="445" spans="1:9" ht="18.75" customHeight="1">
      <c r="A445" s="25"/>
      <c r="B445" s="26"/>
      <c r="C445" s="26"/>
      <c r="D445" s="13" t="s">
        <v>188</v>
      </c>
      <c r="E445" s="83">
        <f>E446+E452+E457</f>
        <v>1840.6</v>
      </c>
      <c r="F445" s="83">
        <f>F446+F452+F457</f>
        <v>1840.6</v>
      </c>
      <c r="G445" s="83">
        <f>G446+G452+G457</f>
        <v>1840.6</v>
      </c>
      <c r="H445" s="14"/>
      <c r="I445" s="14"/>
    </row>
    <row r="446" spans="1:9" ht="18.75" customHeight="1">
      <c r="A446" s="25">
        <v>301</v>
      </c>
      <c r="B446" s="26"/>
      <c r="C446" s="26"/>
      <c r="D446" s="95" t="s">
        <v>140</v>
      </c>
      <c r="E446" s="83">
        <v>1639.2</v>
      </c>
      <c r="F446" s="83">
        <v>1639.2</v>
      </c>
      <c r="G446" s="83">
        <v>1639.2</v>
      </c>
      <c r="H446" s="14"/>
      <c r="I446" s="14"/>
    </row>
    <row r="447" spans="1:9" ht="18.75" customHeight="1">
      <c r="A447" s="25"/>
      <c r="B447" s="26" t="s">
        <v>141</v>
      </c>
      <c r="C447" s="26"/>
      <c r="D447" s="90" t="s">
        <v>142</v>
      </c>
      <c r="E447" s="83">
        <v>859.3</v>
      </c>
      <c r="F447" s="83">
        <v>859.3</v>
      </c>
      <c r="G447" s="83">
        <v>859.3</v>
      </c>
      <c r="H447" s="14"/>
      <c r="I447" s="14"/>
    </row>
    <row r="448" spans="1:9" ht="18.75" customHeight="1">
      <c r="A448" s="25"/>
      <c r="B448" s="26" t="s">
        <v>143</v>
      </c>
      <c r="C448" s="26"/>
      <c r="D448" s="90" t="s">
        <v>144</v>
      </c>
      <c r="E448" s="83">
        <v>0</v>
      </c>
      <c r="F448" s="83">
        <v>0</v>
      </c>
      <c r="G448" s="83">
        <v>0</v>
      </c>
      <c r="H448" s="14"/>
      <c r="I448" s="14"/>
    </row>
    <row r="449" spans="1:9" ht="18.75" customHeight="1">
      <c r="A449" s="25"/>
      <c r="B449" s="26" t="s">
        <v>145</v>
      </c>
      <c r="C449" s="26"/>
      <c r="D449" s="90" t="s">
        <v>146</v>
      </c>
      <c r="E449" s="83">
        <v>69.6</v>
      </c>
      <c r="F449" s="83">
        <v>69.6</v>
      </c>
      <c r="G449" s="83">
        <v>69.6</v>
      </c>
      <c r="H449" s="14"/>
      <c r="I449" s="14"/>
    </row>
    <row r="450" spans="1:9" ht="18.75" customHeight="1">
      <c r="A450" s="25"/>
      <c r="B450" s="26" t="s">
        <v>147</v>
      </c>
      <c r="C450" s="26"/>
      <c r="D450" s="90" t="s">
        <v>148</v>
      </c>
      <c r="E450" s="83">
        <v>325.1</v>
      </c>
      <c r="F450" s="83">
        <v>325.1</v>
      </c>
      <c r="G450" s="83">
        <v>325.1</v>
      </c>
      <c r="H450" s="14"/>
      <c r="I450" s="14"/>
    </row>
    <row r="451" spans="1:9" ht="18.75" customHeight="1">
      <c r="A451" s="25"/>
      <c r="B451" s="26" t="s">
        <v>149</v>
      </c>
      <c r="C451" s="26"/>
      <c r="D451" s="90" t="s">
        <v>150</v>
      </c>
      <c r="E451" s="83">
        <v>385.2</v>
      </c>
      <c r="F451" s="83">
        <v>385.2</v>
      </c>
      <c r="G451" s="83">
        <v>385.2</v>
      </c>
      <c r="H451" s="14"/>
      <c r="I451" s="14"/>
    </row>
    <row r="452" spans="1:9" ht="18.75" customHeight="1">
      <c r="A452" s="25">
        <v>302</v>
      </c>
      <c r="B452" s="26"/>
      <c r="C452" s="26"/>
      <c r="D452" s="95" t="s">
        <v>151</v>
      </c>
      <c r="E452" s="83">
        <v>39.099999999999994</v>
      </c>
      <c r="F452" s="83">
        <v>39.099999999999994</v>
      </c>
      <c r="G452" s="83">
        <v>39.099999999999994</v>
      </c>
      <c r="H452" s="14"/>
      <c r="I452" s="14"/>
    </row>
    <row r="453" spans="1:9" ht="18.75" customHeight="1">
      <c r="A453" s="25"/>
      <c r="B453" s="26"/>
      <c r="C453" s="26"/>
      <c r="D453" s="90" t="s">
        <v>152</v>
      </c>
      <c r="E453" s="83">
        <v>0</v>
      </c>
      <c r="F453" s="83">
        <v>0</v>
      </c>
      <c r="G453" s="83">
        <v>0</v>
      </c>
      <c r="H453" s="14"/>
      <c r="I453" s="14"/>
    </row>
    <row r="454" spans="1:9" ht="18.75" customHeight="1">
      <c r="A454" s="25"/>
      <c r="B454" s="26" t="s">
        <v>153</v>
      </c>
      <c r="C454" s="26"/>
      <c r="D454" s="90" t="s">
        <v>154</v>
      </c>
      <c r="E454" s="83">
        <v>12.7</v>
      </c>
      <c r="F454" s="83">
        <v>12.7</v>
      </c>
      <c r="G454" s="83">
        <v>12.7</v>
      </c>
      <c r="H454" s="14"/>
      <c r="I454" s="14"/>
    </row>
    <row r="455" spans="1:9" ht="18.75" customHeight="1">
      <c r="A455" s="25"/>
      <c r="B455" s="26" t="s">
        <v>155</v>
      </c>
      <c r="C455" s="26"/>
      <c r="D455" s="90" t="s">
        <v>156</v>
      </c>
      <c r="E455" s="83">
        <v>26.4</v>
      </c>
      <c r="F455" s="83">
        <v>26.4</v>
      </c>
      <c r="G455" s="83">
        <v>26.4</v>
      </c>
      <c r="H455" s="14"/>
      <c r="I455" s="14"/>
    </row>
    <row r="456" spans="1:9" ht="18.75" customHeight="1">
      <c r="A456" s="25"/>
      <c r="B456" s="26" t="s">
        <v>149</v>
      </c>
      <c r="C456" s="26"/>
      <c r="D456" s="90" t="s">
        <v>157</v>
      </c>
      <c r="E456" s="83">
        <v>0</v>
      </c>
      <c r="F456" s="83">
        <v>0</v>
      </c>
      <c r="G456" s="83">
        <v>0</v>
      </c>
      <c r="H456" s="14"/>
      <c r="I456" s="14"/>
    </row>
    <row r="457" spans="1:9" ht="18.75" customHeight="1">
      <c r="A457" s="25">
        <v>303</v>
      </c>
      <c r="B457" s="26"/>
      <c r="C457" s="26"/>
      <c r="D457" s="95" t="s">
        <v>158</v>
      </c>
      <c r="E457" s="83">
        <v>162.29999999999998</v>
      </c>
      <c r="F457" s="83">
        <v>162.29999999999998</v>
      </c>
      <c r="G457" s="83">
        <v>162.29999999999998</v>
      </c>
      <c r="H457" s="14"/>
      <c r="I457" s="14"/>
    </row>
    <row r="458" spans="1:9" ht="18.75" customHeight="1">
      <c r="A458" s="25"/>
      <c r="B458" s="26" t="s">
        <v>141</v>
      </c>
      <c r="C458" s="26"/>
      <c r="D458" s="90" t="s">
        <v>159</v>
      </c>
      <c r="E458" s="83">
        <v>5.3</v>
      </c>
      <c r="F458" s="83">
        <v>5.3</v>
      </c>
      <c r="G458" s="83">
        <v>5.3</v>
      </c>
      <c r="H458" s="14"/>
      <c r="I458" s="14"/>
    </row>
    <row r="459" spans="1:9" ht="18.75" customHeight="1">
      <c r="A459" s="25"/>
      <c r="B459" s="26" t="s">
        <v>143</v>
      </c>
      <c r="C459" s="26"/>
      <c r="D459" s="90" t="s">
        <v>160</v>
      </c>
      <c r="E459" s="83">
        <v>32.5</v>
      </c>
      <c r="F459" s="83">
        <v>32.5</v>
      </c>
      <c r="G459" s="83">
        <v>32.5</v>
      </c>
      <c r="H459" s="14"/>
      <c r="I459" s="14"/>
    </row>
    <row r="460" spans="1:9" ht="18.75" customHeight="1">
      <c r="A460" s="25"/>
      <c r="B460" s="26" t="s">
        <v>161</v>
      </c>
      <c r="C460" s="26"/>
      <c r="D460" s="90" t="s">
        <v>162</v>
      </c>
      <c r="E460" s="83">
        <v>29.4</v>
      </c>
      <c r="F460" s="83">
        <v>29.4</v>
      </c>
      <c r="G460" s="83">
        <v>29.4</v>
      </c>
      <c r="H460" s="14"/>
      <c r="I460" s="14"/>
    </row>
    <row r="461" spans="1:9" ht="18.75" customHeight="1">
      <c r="A461" s="25"/>
      <c r="B461" s="26" t="s">
        <v>163</v>
      </c>
      <c r="C461" s="26"/>
      <c r="D461" s="90" t="s">
        <v>164</v>
      </c>
      <c r="E461" s="83">
        <v>0</v>
      </c>
      <c r="F461" s="83">
        <v>0</v>
      </c>
      <c r="G461" s="83">
        <v>0</v>
      </c>
      <c r="H461" s="14"/>
      <c r="I461" s="14"/>
    </row>
    <row r="462" spans="1:9" ht="18.75" customHeight="1">
      <c r="A462" s="25"/>
      <c r="B462" s="26" t="s">
        <v>165</v>
      </c>
      <c r="C462" s="26"/>
      <c r="D462" s="90" t="s">
        <v>166</v>
      </c>
      <c r="E462" s="83">
        <v>95.1</v>
      </c>
      <c r="F462" s="83">
        <v>95.1</v>
      </c>
      <c r="G462" s="83">
        <v>95.1</v>
      </c>
      <c r="H462" s="14"/>
      <c r="I462" s="14"/>
    </row>
    <row r="463" spans="1:9" ht="18.75" customHeight="1">
      <c r="A463" s="25"/>
      <c r="B463" s="26" t="s">
        <v>149</v>
      </c>
      <c r="C463" s="26"/>
      <c r="D463" s="96" t="s">
        <v>167</v>
      </c>
      <c r="E463" s="83">
        <v>0</v>
      </c>
      <c r="F463" s="83">
        <v>0</v>
      </c>
      <c r="G463" s="83">
        <v>0</v>
      </c>
      <c r="H463" s="14"/>
      <c r="I463" s="14"/>
    </row>
    <row r="464" spans="1:9" ht="18.75" customHeight="1">
      <c r="A464" s="25"/>
      <c r="B464" s="26"/>
      <c r="C464" s="26"/>
      <c r="D464" s="13" t="s">
        <v>189</v>
      </c>
      <c r="E464" s="83">
        <f>E465+E471+E476</f>
        <v>1781.8999999999999</v>
      </c>
      <c r="F464" s="83">
        <f>F465+F471+F476</f>
        <v>1781.8999999999999</v>
      </c>
      <c r="G464" s="83">
        <f>G465+G471+G476</f>
        <v>1781.8999999999999</v>
      </c>
      <c r="H464" s="14"/>
      <c r="I464" s="14"/>
    </row>
    <row r="465" spans="1:9" ht="18.75" customHeight="1">
      <c r="A465" s="25">
        <v>301</v>
      </c>
      <c r="B465" s="26"/>
      <c r="C465" s="26"/>
      <c r="D465" s="95" t="s">
        <v>140</v>
      </c>
      <c r="E465" s="83">
        <v>1606.1</v>
      </c>
      <c r="F465" s="83">
        <v>1606.1</v>
      </c>
      <c r="G465" s="83">
        <v>1606.1</v>
      </c>
      <c r="H465" s="14"/>
      <c r="I465" s="14"/>
    </row>
    <row r="466" spans="1:9" ht="18.75" customHeight="1">
      <c r="A466" s="25"/>
      <c r="B466" s="26" t="s">
        <v>141</v>
      </c>
      <c r="C466" s="26"/>
      <c r="D466" s="90" t="s">
        <v>142</v>
      </c>
      <c r="E466" s="83">
        <v>845.3</v>
      </c>
      <c r="F466" s="83">
        <v>845.3</v>
      </c>
      <c r="G466" s="83">
        <v>845.3</v>
      </c>
      <c r="H466" s="14"/>
      <c r="I466" s="14"/>
    </row>
    <row r="467" spans="1:9" ht="18.75" customHeight="1">
      <c r="A467" s="25"/>
      <c r="B467" s="26" t="s">
        <v>143</v>
      </c>
      <c r="C467" s="26"/>
      <c r="D467" s="90" t="s">
        <v>144</v>
      </c>
      <c r="E467" s="83">
        <v>0</v>
      </c>
      <c r="F467" s="83">
        <v>0</v>
      </c>
      <c r="G467" s="83">
        <v>0</v>
      </c>
      <c r="H467" s="14"/>
      <c r="I467" s="14"/>
    </row>
    <row r="468" spans="1:9" ht="18.75" customHeight="1">
      <c r="A468" s="25"/>
      <c r="B468" s="26" t="s">
        <v>145</v>
      </c>
      <c r="C468" s="26"/>
      <c r="D468" s="90" t="s">
        <v>146</v>
      </c>
      <c r="E468" s="83">
        <v>68.5</v>
      </c>
      <c r="F468" s="83">
        <v>68.5</v>
      </c>
      <c r="G468" s="83">
        <v>68.5</v>
      </c>
      <c r="H468" s="14"/>
      <c r="I468" s="14"/>
    </row>
    <row r="469" spans="1:9" ht="18.75" customHeight="1">
      <c r="A469" s="25"/>
      <c r="B469" s="26" t="s">
        <v>147</v>
      </c>
      <c r="C469" s="26"/>
      <c r="D469" s="90" t="s">
        <v>148</v>
      </c>
      <c r="E469" s="83">
        <v>316.5</v>
      </c>
      <c r="F469" s="83">
        <v>316.5</v>
      </c>
      <c r="G469" s="83">
        <v>316.5</v>
      </c>
      <c r="H469" s="14"/>
      <c r="I469" s="14"/>
    </row>
    <row r="470" spans="1:9" ht="18.75" customHeight="1">
      <c r="A470" s="25"/>
      <c r="B470" s="26" t="s">
        <v>149</v>
      </c>
      <c r="C470" s="26"/>
      <c r="D470" s="90" t="s">
        <v>150</v>
      </c>
      <c r="E470" s="83">
        <v>375.8</v>
      </c>
      <c r="F470" s="83">
        <v>375.8</v>
      </c>
      <c r="G470" s="83">
        <v>375.8</v>
      </c>
      <c r="H470" s="14"/>
      <c r="I470" s="14"/>
    </row>
    <row r="471" spans="1:9" ht="18.75" customHeight="1">
      <c r="A471" s="25">
        <v>302</v>
      </c>
      <c r="B471" s="26"/>
      <c r="C471" s="26"/>
      <c r="D471" s="95" t="s">
        <v>151</v>
      </c>
      <c r="E471" s="83">
        <v>39.099999999999994</v>
      </c>
      <c r="F471" s="83">
        <v>39.099999999999994</v>
      </c>
      <c r="G471" s="83">
        <v>39.099999999999994</v>
      </c>
      <c r="H471" s="14"/>
      <c r="I471" s="14"/>
    </row>
    <row r="472" spans="1:9" ht="18.75" customHeight="1">
      <c r="A472" s="25"/>
      <c r="B472" s="26"/>
      <c r="C472" s="26"/>
      <c r="D472" s="90" t="s">
        <v>152</v>
      </c>
      <c r="E472" s="83">
        <v>0</v>
      </c>
      <c r="F472" s="83">
        <v>0</v>
      </c>
      <c r="G472" s="83">
        <v>0</v>
      </c>
      <c r="H472" s="14"/>
      <c r="I472" s="14"/>
    </row>
    <row r="473" spans="1:9" ht="18.75" customHeight="1">
      <c r="A473" s="25"/>
      <c r="B473" s="26" t="s">
        <v>153</v>
      </c>
      <c r="C473" s="26"/>
      <c r="D473" s="90" t="s">
        <v>154</v>
      </c>
      <c r="E473" s="83">
        <v>12.7</v>
      </c>
      <c r="F473" s="83">
        <v>12.7</v>
      </c>
      <c r="G473" s="83">
        <v>12.7</v>
      </c>
      <c r="H473" s="14"/>
      <c r="I473" s="14"/>
    </row>
    <row r="474" spans="1:9" ht="18.75" customHeight="1">
      <c r="A474" s="25"/>
      <c r="B474" s="26" t="s">
        <v>155</v>
      </c>
      <c r="C474" s="26"/>
      <c r="D474" s="90" t="s">
        <v>156</v>
      </c>
      <c r="E474" s="83">
        <v>26.4</v>
      </c>
      <c r="F474" s="83">
        <v>26.4</v>
      </c>
      <c r="G474" s="83">
        <v>26.4</v>
      </c>
      <c r="H474" s="14"/>
      <c r="I474" s="14"/>
    </row>
    <row r="475" spans="1:9" ht="18.75" customHeight="1">
      <c r="A475" s="25"/>
      <c r="B475" s="26" t="s">
        <v>149</v>
      </c>
      <c r="C475" s="26"/>
      <c r="D475" s="90" t="s">
        <v>157</v>
      </c>
      <c r="E475" s="83">
        <v>0</v>
      </c>
      <c r="F475" s="83">
        <v>0</v>
      </c>
      <c r="G475" s="83">
        <v>0</v>
      </c>
      <c r="H475" s="14"/>
      <c r="I475" s="14"/>
    </row>
    <row r="476" spans="1:9" ht="18.75" customHeight="1">
      <c r="A476" s="25">
        <v>303</v>
      </c>
      <c r="B476" s="26"/>
      <c r="C476" s="26"/>
      <c r="D476" s="95" t="s">
        <v>158</v>
      </c>
      <c r="E476" s="83">
        <v>136.7</v>
      </c>
      <c r="F476" s="83">
        <v>136.7</v>
      </c>
      <c r="G476" s="83">
        <v>136.7</v>
      </c>
      <c r="H476" s="14"/>
      <c r="I476" s="14"/>
    </row>
    <row r="477" spans="1:9" ht="18.75" customHeight="1">
      <c r="A477" s="25"/>
      <c r="B477" s="26" t="s">
        <v>141</v>
      </c>
      <c r="C477" s="26"/>
      <c r="D477" s="90" t="s">
        <v>159</v>
      </c>
      <c r="E477" s="83">
        <v>0</v>
      </c>
      <c r="F477" s="83">
        <v>0</v>
      </c>
      <c r="G477" s="83">
        <v>0</v>
      </c>
      <c r="H477" s="14"/>
      <c r="I477" s="14"/>
    </row>
    <row r="478" spans="1:9" ht="18.75" customHeight="1">
      <c r="A478" s="25"/>
      <c r="B478" s="26" t="s">
        <v>143</v>
      </c>
      <c r="C478" s="26"/>
      <c r="D478" s="90" t="s">
        <v>160</v>
      </c>
      <c r="E478" s="83">
        <v>25.8</v>
      </c>
      <c r="F478" s="83">
        <v>25.8</v>
      </c>
      <c r="G478" s="83">
        <v>25.8</v>
      </c>
      <c r="H478" s="14"/>
      <c r="I478" s="14"/>
    </row>
    <row r="479" spans="1:9" ht="18.75" customHeight="1">
      <c r="A479" s="25"/>
      <c r="B479" s="26" t="s">
        <v>161</v>
      </c>
      <c r="C479" s="26"/>
      <c r="D479" s="90" t="s">
        <v>162</v>
      </c>
      <c r="E479" s="83">
        <v>15.7</v>
      </c>
      <c r="F479" s="83">
        <v>15.7</v>
      </c>
      <c r="G479" s="83">
        <v>15.7</v>
      </c>
      <c r="H479" s="14"/>
      <c r="I479" s="14"/>
    </row>
    <row r="480" spans="1:9" ht="18.75" customHeight="1">
      <c r="A480" s="25"/>
      <c r="B480" s="26" t="s">
        <v>163</v>
      </c>
      <c r="C480" s="26"/>
      <c r="D480" s="90" t="s">
        <v>164</v>
      </c>
      <c r="E480" s="83">
        <v>0</v>
      </c>
      <c r="F480" s="83">
        <v>0</v>
      </c>
      <c r="G480" s="83">
        <v>0</v>
      </c>
      <c r="H480" s="14"/>
      <c r="I480" s="14"/>
    </row>
    <row r="481" spans="1:9" ht="18.75" customHeight="1">
      <c r="A481" s="25"/>
      <c r="B481" s="26" t="s">
        <v>165</v>
      </c>
      <c r="C481" s="26"/>
      <c r="D481" s="90" t="s">
        <v>166</v>
      </c>
      <c r="E481" s="83">
        <v>95.2</v>
      </c>
      <c r="F481" s="83">
        <v>95.2</v>
      </c>
      <c r="G481" s="83">
        <v>95.2</v>
      </c>
      <c r="H481" s="14"/>
      <c r="I481" s="14"/>
    </row>
    <row r="482" spans="1:9" ht="18.75" customHeight="1">
      <c r="A482" s="25"/>
      <c r="B482" s="26" t="s">
        <v>149</v>
      </c>
      <c r="C482" s="26"/>
      <c r="D482" s="96" t="s">
        <v>167</v>
      </c>
      <c r="E482" s="83">
        <v>0</v>
      </c>
      <c r="F482" s="83">
        <v>0</v>
      </c>
      <c r="G482" s="83">
        <v>0</v>
      </c>
      <c r="H482" s="14"/>
      <c r="I482" s="14"/>
    </row>
    <row r="483" spans="1:9" ht="18.75" customHeight="1">
      <c r="A483" s="25"/>
      <c r="B483" s="26"/>
      <c r="C483" s="26"/>
      <c r="D483" s="13" t="s">
        <v>190</v>
      </c>
      <c r="E483" s="83">
        <f>E484+E490+E495</f>
        <v>1310.3</v>
      </c>
      <c r="F483" s="83">
        <f>F484+F490+F495</f>
        <v>1310.3</v>
      </c>
      <c r="G483" s="83">
        <f>G484+G490+G495</f>
        <v>1310.3</v>
      </c>
      <c r="H483" s="14"/>
      <c r="I483" s="14"/>
    </row>
    <row r="484" spans="1:9" ht="18.75" customHeight="1">
      <c r="A484" s="25">
        <v>301</v>
      </c>
      <c r="B484" s="26"/>
      <c r="C484" s="26"/>
      <c r="D484" s="95" t="s">
        <v>140</v>
      </c>
      <c r="E484" s="83">
        <v>1183</v>
      </c>
      <c r="F484" s="83">
        <v>1183</v>
      </c>
      <c r="G484" s="83">
        <v>1183</v>
      </c>
      <c r="H484" s="14"/>
      <c r="I484" s="14"/>
    </row>
    <row r="485" spans="1:9" ht="18.75" customHeight="1">
      <c r="A485" s="25"/>
      <c r="B485" s="26" t="s">
        <v>141</v>
      </c>
      <c r="C485" s="26"/>
      <c r="D485" s="90" t="s">
        <v>142</v>
      </c>
      <c r="E485" s="83">
        <v>610.4</v>
      </c>
      <c r="F485" s="83">
        <v>610.4</v>
      </c>
      <c r="G485" s="83">
        <v>610.4</v>
      </c>
      <c r="H485" s="14"/>
      <c r="I485" s="14"/>
    </row>
    <row r="486" spans="1:9" ht="18.75" customHeight="1">
      <c r="A486" s="25"/>
      <c r="B486" s="26" t="s">
        <v>143</v>
      </c>
      <c r="C486" s="26"/>
      <c r="D486" s="90" t="s">
        <v>144</v>
      </c>
      <c r="E486" s="83">
        <v>0</v>
      </c>
      <c r="F486" s="83">
        <v>0</v>
      </c>
      <c r="G486" s="83">
        <v>0</v>
      </c>
      <c r="H486" s="14"/>
      <c r="I486" s="14"/>
    </row>
    <row r="487" spans="1:9" ht="18.75" customHeight="1">
      <c r="A487" s="25"/>
      <c r="B487" s="26" t="s">
        <v>145</v>
      </c>
      <c r="C487" s="26"/>
      <c r="D487" s="90" t="s">
        <v>146</v>
      </c>
      <c r="E487" s="83">
        <v>49.5</v>
      </c>
      <c r="F487" s="83">
        <v>49.5</v>
      </c>
      <c r="G487" s="83">
        <v>49.5</v>
      </c>
      <c r="H487" s="14"/>
      <c r="I487" s="14"/>
    </row>
    <row r="488" spans="1:9" ht="18.75" customHeight="1">
      <c r="A488" s="25"/>
      <c r="B488" s="26" t="s">
        <v>147</v>
      </c>
      <c r="C488" s="26"/>
      <c r="D488" s="90" t="s">
        <v>148</v>
      </c>
      <c r="E488" s="83">
        <v>222.8</v>
      </c>
      <c r="F488" s="83">
        <v>222.8</v>
      </c>
      <c r="G488" s="83">
        <v>222.8</v>
      </c>
      <c r="H488" s="14"/>
      <c r="I488" s="14"/>
    </row>
    <row r="489" spans="1:9" ht="18.75" customHeight="1">
      <c r="A489" s="25"/>
      <c r="B489" s="26" t="s">
        <v>149</v>
      </c>
      <c r="C489" s="26"/>
      <c r="D489" s="90" t="s">
        <v>150</v>
      </c>
      <c r="E489" s="83">
        <v>300.3</v>
      </c>
      <c r="F489" s="83">
        <v>300.3</v>
      </c>
      <c r="G489" s="83">
        <v>300.3</v>
      </c>
      <c r="H489" s="14"/>
      <c r="I489" s="14"/>
    </row>
    <row r="490" spans="1:9" ht="18.75" customHeight="1">
      <c r="A490" s="25">
        <v>302</v>
      </c>
      <c r="B490" s="26"/>
      <c r="C490" s="26"/>
      <c r="D490" s="95" t="s">
        <v>151</v>
      </c>
      <c r="E490" s="83">
        <v>28.1</v>
      </c>
      <c r="F490" s="83">
        <v>28.1</v>
      </c>
      <c r="G490" s="83">
        <v>28.1</v>
      </c>
      <c r="H490" s="14"/>
      <c r="I490" s="14"/>
    </row>
    <row r="491" spans="1:9" ht="18.75" customHeight="1">
      <c r="A491" s="25"/>
      <c r="B491" s="26"/>
      <c r="C491" s="26"/>
      <c r="D491" s="90" t="s">
        <v>152</v>
      </c>
      <c r="E491" s="83">
        <v>0</v>
      </c>
      <c r="F491" s="83">
        <v>0</v>
      </c>
      <c r="G491" s="83">
        <v>0</v>
      </c>
      <c r="H491" s="14"/>
      <c r="I491" s="14"/>
    </row>
    <row r="492" spans="1:9" ht="18.75" customHeight="1">
      <c r="A492" s="25"/>
      <c r="B492" s="26" t="s">
        <v>153</v>
      </c>
      <c r="C492" s="26"/>
      <c r="D492" s="90" t="s">
        <v>154</v>
      </c>
      <c r="E492" s="83">
        <v>9.1</v>
      </c>
      <c r="F492" s="83">
        <v>9.1</v>
      </c>
      <c r="G492" s="83">
        <v>9.1</v>
      </c>
      <c r="H492" s="14"/>
      <c r="I492" s="14"/>
    </row>
    <row r="493" spans="1:9" ht="18.75" customHeight="1">
      <c r="A493" s="25"/>
      <c r="B493" s="26" t="s">
        <v>155</v>
      </c>
      <c r="C493" s="26"/>
      <c r="D493" s="90" t="s">
        <v>156</v>
      </c>
      <c r="E493" s="83">
        <v>19</v>
      </c>
      <c r="F493" s="83">
        <v>19</v>
      </c>
      <c r="G493" s="83">
        <v>19</v>
      </c>
      <c r="H493" s="14"/>
      <c r="I493" s="14"/>
    </row>
    <row r="494" spans="1:9" ht="18.75" customHeight="1">
      <c r="A494" s="25"/>
      <c r="B494" s="26" t="s">
        <v>149</v>
      </c>
      <c r="C494" s="26"/>
      <c r="D494" s="90" t="s">
        <v>157</v>
      </c>
      <c r="E494" s="83">
        <v>0</v>
      </c>
      <c r="F494" s="83">
        <v>0</v>
      </c>
      <c r="G494" s="83">
        <v>0</v>
      </c>
      <c r="H494" s="14"/>
      <c r="I494" s="14"/>
    </row>
    <row r="495" spans="1:9" ht="18.75" customHeight="1">
      <c r="A495" s="25">
        <v>303</v>
      </c>
      <c r="B495" s="26"/>
      <c r="C495" s="26"/>
      <c r="D495" s="95" t="s">
        <v>158</v>
      </c>
      <c r="E495" s="83">
        <v>99.2</v>
      </c>
      <c r="F495" s="83">
        <v>99.2</v>
      </c>
      <c r="G495" s="83">
        <v>99.2</v>
      </c>
      <c r="H495" s="14"/>
      <c r="I495" s="14"/>
    </row>
    <row r="496" spans="1:9" ht="18.75" customHeight="1">
      <c r="A496" s="25"/>
      <c r="B496" s="26" t="s">
        <v>141</v>
      </c>
      <c r="C496" s="26"/>
      <c r="D496" s="90" t="s">
        <v>159</v>
      </c>
      <c r="E496" s="83">
        <v>0.1</v>
      </c>
      <c r="F496" s="83">
        <v>0.1</v>
      </c>
      <c r="G496" s="83">
        <v>0.1</v>
      </c>
      <c r="H496" s="14"/>
      <c r="I496" s="14"/>
    </row>
    <row r="497" spans="1:9" ht="18.75" customHeight="1">
      <c r="A497" s="25"/>
      <c r="B497" s="26" t="s">
        <v>143</v>
      </c>
      <c r="C497" s="26"/>
      <c r="D497" s="90" t="s">
        <v>160</v>
      </c>
      <c r="E497" s="83">
        <v>22.8</v>
      </c>
      <c r="F497" s="83">
        <v>22.8</v>
      </c>
      <c r="G497" s="83">
        <v>22.8</v>
      </c>
      <c r="H497" s="14"/>
      <c r="I497" s="14"/>
    </row>
    <row r="498" spans="1:9" ht="18.75" customHeight="1">
      <c r="A498" s="25"/>
      <c r="B498" s="26" t="s">
        <v>161</v>
      </c>
      <c r="C498" s="26"/>
      <c r="D498" s="90" t="s">
        <v>162</v>
      </c>
      <c r="E498" s="83">
        <v>24</v>
      </c>
      <c r="F498" s="83">
        <v>24</v>
      </c>
      <c r="G498" s="83">
        <v>24</v>
      </c>
      <c r="H498" s="14"/>
      <c r="I498" s="14"/>
    </row>
    <row r="499" spans="1:9" ht="18.75" customHeight="1">
      <c r="A499" s="25"/>
      <c r="B499" s="26" t="s">
        <v>163</v>
      </c>
      <c r="C499" s="26"/>
      <c r="D499" s="90" t="s">
        <v>164</v>
      </c>
      <c r="E499" s="83">
        <v>0</v>
      </c>
      <c r="F499" s="83">
        <v>0</v>
      </c>
      <c r="G499" s="83">
        <v>0</v>
      </c>
      <c r="H499" s="14"/>
      <c r="I499" s="14"/>
    </row>
    <row r="500" spans="1:9" ht="18.75" customHeight="1">
      <c r="A500" s="25"/>
      <c r="B500" s="26" t="s">
        <v>165</v>
      </c>
      <c r="C500" s="26"/>
      <c r="D500" s="90" t="s">
        <v>166</v>
      </c>
      <c r="E500" s="83">
        <v>52.3</v>
      </c>
      <c r="F500" s="83">
        <v>52.3</v>
      </c>
      <c r="G500" s="83">
        <v>52.3</v>
      </c>
      <c r="H500" s="14"/>
      <c r="I500" s="14"/>
    </row>
    <row r="501" spans="1:9" ht="18.75" customHeight="1">
      <c r="A501" s="25"/>
      <c r="B501" s="26"/>
      <c r="C501" s="26"/>
      <c r="D501" s="98" t="s">
        <v>167</v>
      </c>
      <c r="E501" s="83">
        <v>0</v>
      </c>
      <c r="F501" s="83">
        <v>0</v>
      </c>
      <c r="G501" s="83">
        <v>0</v>
      </c>
      <c r="H501" s="14"/>
      <c r="I501" s="14"/>
    </row>
    <row r="502" spans="1:9" ht="18.75" customHeight="1">
      <c r="A502" s="25"/>
      <c r="B502" s="26"/>
      <c r="C502" s="26"/>
      <c r="D502" s="99" t="s">
        <v>191</v>
      </c>
      <c r="E502" s="83">
        <f>E503+E509+E514</f>
        <v>1485.3</v>
      </c>
      <c r="F502" s="83">
        <f>F503+F509+F514</f>
        <v>1485.3</v>
      </c>
      <c r="G502" s="83">
        <f>G503+G509+G514</f>
        <v>1485.3</v>
      </c>
      <c r="H502" s="14"/>
      <c r="I502" s="14"/>
    </row>
    <row r="503" spans="1:9" ht="18.75" customHeight="1">
      <c r="A503" s="25">
        <v>301</v>
      </c>
      <c r="B503" s="26"/>
      <c r="C503" s="26"/>
      <c r="D503" s="95" t="s">
        <v>140</v>
      </c>
      <c r="E503" s="83">
        <v>1334</v>
      </c>
      <c r="F503" s="83">
        <v>1334</v>
      </c>
      <c r="G503" s="83">
        <v>1334</v>
      </c>
      <c r="H503" s="14"/>
      <c r="I503" s="14"/>
    </row>
    <row r="504" spans="1:9" ht="18.75" customHeight="1">
      <c r="A504" s="25"/>
      <c r="B504" s="26" t="s">
        <v>141</v>
      </c>
      <c r="C504" s="26"/>
      <c r="D504" s="90" t="s">
        <v>142</v>
      </c>
      <c r="E504" s="83">
        <v>684.4</v>
      </c>
      <c r="F504" s="83">
        <v>684.4</v>
      </c>
      <c r="G504" s="83">
        <v>684.4</v>
      </c>
      <c r="H504" s="14"/>
      <c r="I504" s="14"/>
    </row>
    <row r="505" spans="1:9" ht="18.75" customHeight="1">
      <c r="A505" s="25"/>
      <c r="B505" s="26" t="s">
        <v>143</v>
      </c>
      <c r="C505" s="26"/>
      <c r="D505" s="90" t="s">
        <v>144</v>
      </c>
      <c r="E505" s="83">
        <v>0</v>
      </c>
      <c r="F505" s="83">
        <v>0</v>
      </c>
      <c r="G505" s="83">
        <v>0</v>
      </c>
      <c r="H505" s="14"/>
      <c r="I505" s="14"/>
    </row>
    <row r="506" spans="1:9" ht="18.75" customHeight="1">
      <c r="A506" s="25"/>
      <c r="B506" s="26" t="s">
        <v>145</v>
      </c>
      <c r="C506" s="26"/>
      <c r="D506" s="90" t="s">
        <v>146</v>
      </c>
      <c r="E506" s="83">
        <v>55.5</v>
      </c>
      <c r="F506" s="83">
        <v>55.5</v>
      </c>
      <c r="G506" s="83">
        <v>55.5</v>
      </c>
      <c r="H506" s="14"/>
      <c r="I506" s="14"/>
    </row>
    <row r="507" spans="1:9" ht="18.75" customHeight="1">
      <c r="A507" s="25"/>
      <c r="B507" s="26" t="s">
        <v>147</v>
      </c>
      <c r="C507" s="26"/>
      <c r="D507" s="90" t="s">
        <v>148</v>
      </c>
      <c r="E507" s="83">
        <v>260.5</v>
      </c>
      <c r="F507" s="83">
        <v>260.5</v>
      </c>
      <c r="G507" s="83">
        <v>260.5</v>
      </c>
      <c r="H507" s="14"/>
      <c r="I507" s="14"/>
    </row>
    <row r="508" spans="1:9" ht="18.75" customHeight="1">
      <c r="A508" s="25"/>
      <c r="B508" s="26" t="s">
        <v>149</v>
      </c>
      <c r="C508" s="26"/>
      <c r="D508" s="90" t="s">
        <v>150</v>
      </c>
      <c r="E508" s="83">
        <v>333.6</v>
      </c>
      <c r="F508" s="83">
        <v>333.6</v>
      </c>
      <c r="G508" s="83">
        <v>333.6</v>
      </c>
      <c r="H508" s="14"/>
      <c r="I508" s="14"/>
    </row>
    <row r="509" spans="1:9" ht="18.75" customHeight="1">
      <c r="A509" s="25">
        <v>302</v>
      </c>
      <c r="B509" s="26"/>
      <c r="C509" s="26"/>
      <c r="D509" s="95" t="s">
        <v>151</v>
      </c>
      <c r="E509" s="83">
        <v>32</v>
      </c>
      <c r="F509" s="83">
        <v>32</v>
      </c>
      <c r="G509" s="83">
        <v>32</v>
      </c>
      <c r="H509" s="14"/>
      <c r="I509" s="14"/>
    </row>
    <row r="510" spans="1:9" ht="18.75" customHeight="1">
      <c r="A510" s="25"/>
      <c r="B510" s="26"/>
      <c r="C510" s="26"/>
      <c r="D510" s="90" t="s">
        <v>152</v>
      </c>
      <c r="E510" s="83">
        <v>0</v>
      </c>
      <c r="F510" s="83">
        <v>0</v>
      </c>
      <c r="G510" s="83">
        <v>0</v>
      </c>
      <c r="H510" s="14"/>
      <c r="I510" s="14"/>
    </row>
    <row r="511" spans="1:9" ht="18.75" customHeight="1">
      <c r="A511" s="25"/>
      <c r="B511" s="26" t="s">
        <v>153</v>
      </c>
      <c r="C511" s="26"/>
      <c r="D511" s="90" t="s">
        <v>154</v>
      </c>
      <c r="E511" s="83">
        <v>10.4</v>
      </c>
      <c r="F511" s="83">
        <v>10.4</v>
      </c>
      <c r="G511" s="83">
        <v>10.4</v>
      </c>
      <c r="H511" s="14"/>
      <c r="I511" s="14"/>
    </row>
    <row r="512" spans="1:9" ht="18.75" customHeight="1">
      <c r="A512" s="25"/>
      <c r="B512" s="26" t="s">
        <v>155</v>
      </c>
      <c r="C512" s="26"/>
      <c r="D512" s="90" t="s">
        <v>156</v>
      </c>
      <c r="E512" s="83">
        <v>21.6</v>
      </c>
      <c r="F512" s="83">
        <v>21.6</v>
      </c>
      <c r="G512" s="83">
        <v>21.6</v>
      </c>
      <c r="H512" s="14"/>
      <c r="I512" s="14"/>
    </row>
    <row r="513" spans="1:9" ht="18.75" customHeight="1">
      <c r="A513" s="25"/>
      <c r="B513" s="26" t="s">
        <v>149</v>
      </c>
      <c r="C513" s="26"/>
      <c r="D513" s="90" t="s">
        <v>157</v>
      </c>
      <c r="E513" s="83">
        <v>0</v>
      </c>
      <c r="F513" s="83">
        <v>0</v>
      </c>
      <c r="G513" s="83">
        <v>0</v>
      </c>
      <c r="H513" s="14"/>
      <c r="I513" s="14"/>
    </row>
    <row r="514" spans="1:9" ht="18.75" customHeight="1">
      <c r="A514" s="25">
        <v>303</v>
      </c>
      <c r="B514" s="26"/>
      <c r="C514" s="26"/>
      <c r="D514" s="95" t="s">
        <v>158</v>
      </c>
      <c r="E514" s="83">
        <v>119.3</v>
      </c>
      <c r="F514" s="83">
        <v>119.3</v>
      </c>
      <c r="G514" s="83">
        <v>119.3</v>
      </c>
      <c r="H514" s="14"/>
      <c r="I514" s="14"/>
    </row>
    <row r="515" spans="1:9" ht="18.75" customHeight="1">
      <c r="A515" s="25"/>
      <c r="B515" s="26" t="s">
        <v>141</v>
      </c>
      <c r="C515" s="26"/>
      <c r="D515" s="90" t="s">
        <v>159</v>
      </c>
      <c r="E515" s="83">
        <v>0</v>
      </c>
      <c r="F515" s="83">
        <v>0</v>
      </c>
      <c r="G515" s="83">
        <v>0</v>
      </c>
      <c r="H515" s="14"/>
      <c r="I515" s="14"/>
    </row>
    <row r="516" spans="1:9" ht="18.75" customHeight="1">
      <c r="A516" s="25"/>
      <c r="B516" s="26" t="s">
        <v>143</v>
      </c>
      <c r="C516" s="26"/>
      <c r="D516" s="90" t="s">
        <v>160</v>
      </c>
      <c r="E516" s="83">
        <v>21.9</v>
      </c>
      <c r="F516" s="83">
        <v>21.9</v>
      </c>
      <c r="G516" s="83">
        <v>21.9</v>
      </c>
      <c r="H516" s="14"/>
      <c r="I516" s="14"/>
    </row>
    <row r="517" spans="1:9" ht="18.75" customHeight="1">
      <c r="A517" s="25"/>
      <c r="B517" s="26" t="s">
        <v>161</v>
      </c>
      <c r="C517" s="26"/>
      <c r="D517" s="90" t="s">
        <v>162</v>
      </c>
      <c r="E517" s="83">
        <v>19.7</v>
      </c>
      <c r="F517" s="83">
        <v>19.7</v>
      </c>
      <c r="G517" s="83">
        <v>19.7</v>
      </c>
      <c r="H517" s="14"/>
      <c r="I517" s="14"/>
    </row>
    <row r="518" spans="1:9" ht="18.75" customHeight="1">
      <c r="A518" s="25"/>
      <c r="B518" s="26" t="s">
        <v>163</v>
      </c>
      <c r="C518" s="26"/>
      <c r="D518" s="90" t="s">
        <v>164</v>
      </c>
      <c r="E518" s="83">
        <v>0</v>
      </c>
      <c r="F518" s="83">
        <v>0</v>
      </c>
      <c r="G518" s="83">
        <v>0</v>
      </c>
      <c r="H518" s="14"/>
      <c r="I518" s="14"/>
    </row>
    <row r="519" spans="1:9" ht="18.75" customHeight="1">
      <c r="A519" s="25"/>
      <c r="B519" s="26" t="s">
        <v>165</v>
      </c>
      <c r="C519" s="26"/>
      <c r="D519" s="90" t="s">
        <v>166</v>
      </c>
      <c r="E519" s="83">
        <v>77.7</v>
      </c>
      <c r="F519" s="83">
        <v>77.7</v>
      </c>
      <c r="G519" s="83">
        <v>77.7</v>
      </c>
      <c r="H519" s="14"/>
      <c r="I519" s="14"/>
    </row>
    <row r="520" spans="1:9" ht="18.75" customHeight="1">
      <c r="A520" s="25"/>
      <c r="B520" s="26" t="s">
        <v>149</v>
      </c>
      <c r="C520" s="26"/>
      <c r="D520" s="96" t="s">
        <v>167</v>
      </c>
      <c r="E520" s="83">
        <v>0</v>
      </c>
      <c r="F520" s="83">
        <v>0</v>
      </c>
      <c r="G520" s="83">
        <v>0</v>
      </c>
      <c r="H520" s="14"/>
      <c r="I520" s="14"/>
    </row>
    <row r="521" spans="1:9" ht="18.75" customHeight="1">
      <c r="A521" s="25"/>
      <c r="B521" s="26"/>
      <c r="C521" s="26"/>
      <c r="D521" s="99" t="s">
        <v>192</v>
      </c>
      <c r="E521" s="83">
        <f>E522+E528+E533</f>
        <v>818.6</v>
      </c>
      <c r="F521" s="83">
        <f>F522+F528+F533</f>
        <v>818.6</v>
      </c>
      <c r="G521" s="83">
        <f>G522+G528+G533</f>
        <v>818.6</v>
      </c>
      <c r="H521" s="14"/>
      <c r="I521" s="14"/>
    </row>
    <row r="522" spans="1:9" ht="18.75" customHeight="1">
      <c r="A522" s="25">
        <v>301</v>
      </c>
      <c r="B522" s="26"/>
      <c r="C522" s="26"/>
      <c r="D522" s="13" t="s">
        <v>140</v>
      </c>
      <c r="E522" s="83">
        <v>736.4</v>
      </c>
      <c r="F522" s="83">
        <v>736.4</v>
      </c>
      <c r="G522" s="83">
        <v>736.4</v>
      </c>
      <c r="H522" s="14"/>
      <c r="I522" s="14"/>
    </row>
    <row r="523" spans="1:9" ht="18.75" customHeight="1">
      <c r="A523" s="25"/>
      <c r="B523" s="26" t="s">
        <v>141</v>
      </c>
      <c r="C523" s="26"/>
      <c r="D523" s="96" t="s">
        <v>142</v>
      </c>
      <c r="E523" s="83">
        <v>375.5</v>
      </c>
      <c r="F523" s="83">
        <v>375.5</v>
      </c>
      <c r="G523" s="83">
        <v>375.5</v>
      </c>
      <c r="H523" s="14"/>
      <c r="I523" s="14"/>
    </row>
    <row r="524" spans="1:9" ht="18.75" customHeight="1">
      <c r="A524" s="25"/>
      <c r="B524" s="26" t="s">
        <v>143</v>
      </c>
      <c r="C524" s="26"/>
      <c r="D524" s="96" t="s">
        <v>144</v>
      </c>
      <c r="E524" s="83">
        <v>0</v>
      </c>
      <c r="F524" s="83">
        <v>0</v>
      </c>
      <c r="G524" s="83">
        <v>0</v>
      </c>
      <c r="H524" s="14"/>
      <c r="I524" s="14"/>
    </row>
    <row r="525" spans="1:9" ht="18.75" customHeight="1">
      <c r="A525" s="25"/>
      <c r="B525" s="26" t="s">
        <v>145</v>
      </c>
      <c r="C525" s="26"/>
      <c r="D525" s="96" t="s">
        <v>146</v>
      </c>
      <c r="E525" s="83">
        <v>30.4</v>
      </c>
      <c r="F525" s="83">
        <v>30.4</v>
      </c>
      <c r="G525" s="83">
        <v>30.4</v>
      </c>
      <c r="H525" s="14"/>
      <c r="I525" s="14"/>
    </row>
    <row r="526" spans="1:9" ht="18.75" customHeight="1">
      <c r="A526" s="25"/>
      <c r="B526" s="26" t="s">
        <v>147</v>
      </c>
      <c r="C526" s="26"/>
      <c r="D526" s="96" t="s">
        <v>148</v>
      </c>
      <c r="E526" s="83">
        <v>142.1</v>
      </c>
      <c r="F526" s="83">
        <v>142.1</v>
      </c>
      <c r="G526" s="83">
        <v>142.1</v>
      </c>
      <c r="H526" s="14"/>
      <c r="I526" s="14"/>
    </row>
    <row r="527" spans="1:9" ht="18.75" customHeight="1">
      <c r="A527" s="25"/>
      <c r="B527" s="26" t="s">
        <v>149</v>
      </c>
      <c r="C527" s="26"/>
      <c r="D527" s="96" t="s">
        <v>150</v>
      </c>
      <c r="E527" s="83">
        <v>188.4</v>
      </c>
      <c r="F527" s="83">
        <v>188.4</v>
      </c>
      <c r="G527" s="83">
        <v>188.4</v>
      </c>
      <c r="H527" s="14"/>
      <c r="I527" s="14"/>
    </row>
    <row r="528" spans="1:9" ht="18.75" customHeight="1">
      <c r="A528" s="25">
        <v>302</v>
      </c>
      <c r="B528" s="26"/>
      <c r="C528" s="26"/>
      <c r="D528" s="13" t="s">
        <v>151</v>
      </c>
      <c r="E528" s="83">
        <v>17.6</v>
      </c>
      <c r="F528" s="83">
        <v>17.6</v>
      </c>
      <c r="G528" s="83">
        <v>17.6</v>
      </c>
      <c r="H528" s="14"/>
      <c r="I528" s="14"/>
    </row>
    <row r="529" spans="1:9" ht="18.75" customHeight="1">
      <c r="A529" s="25"/>
      <c r="B529" s="26"/>
      <c r="C529" s="26"/>
      <c r="D529" s="96" t="s">
        <v>152</v>
      </c>
      <c r="E529" s="83">
        <v>0</v>
      </c>
      <c r="F529" s="83">
        <v>0</v>
      </c>
      <c r="G529" s="83">
        <v>0</v>
      </c>
      <c r="H529" s="14"/>
      <c r="I529" s="14"/>
    </row>
    <row r="530" spans="1:9" ht="18.75" customHeight="1">
      <c r="A530" s="25"/>
      <c r="B530" s="26" t="s">
        <v>153</v>
      </c>
      <c r="C530" s="26"/>
      <c r="D530" s="96" t="s">
        <v>154</v>
      </c>
      <c r="E530" s="83">
        <v>5.7</v>
      </c>
      <c r="F530" s="83">
        <v>5.7</v>
      </c>
      <c r="G530" s="83">
        <v>5.7</v>
      </c>
      <c r="H530" s="14"/>
      <c r="I530" s="14"/>
    </row>
    <row r="531" spans="1:9" ht="18.75" customHeight="1">
      <c r="A531" s="25"/>
      <c r="B531" s="26" t="s">
        <v>155</v>
      </c>
      <c r="C531" s="26"/>
      <c r="D531" s="96" t="s">
        <v>156</v>
      </c>
      <c r="E531" s="83">
        <v>11.9</v>
      </c>
      <c r="F531" s="83">
        <v>11.9</v>
      </c>
      <c r="G531" s="83">
        <v>11.9</v>
      </c>
      <c r="H531" s="14"/>
      <c r="I531" s="14"/>
    </row>
    <row r="532" spans="1:9" ht="18.75" customHeight="1">
      <c r="A532" s="25"/>
      <c r="B532" s="26" t="s">
        <v>149</v>
      </c>
      <c r="C532" s="26"/>
      <c r="D532" s="96" t="s">
        <v>157</v>
      </c>
      <c r="E532" s="83">
        <v>0</v>
      </c>
      <c r="F532" s="83">
        <v>0</v>
      </c>
      <c r="G532" s="83">
        <v>0</v>
      </c>
      <c r="H532" s="14"/>
      <c r="I532" s="14"/>
    </row>
    <row r="533" spans="1:9" ht="18.75" customHeight="1">
      <c r="A533" s="25">
        <v>303</v>
      </c>
      <c r="B533" s="26"/>
      <c r="C533" s="26"/>
      <c r="D533" s="13" t="s">
        <v>158</v>
      </c>
      <c r="E533" s="83">
        <v>64.6</v>
      </c>
      <c r="F533" s="83">
        <v>64.6</v>
      </c>
      <c r="G533" s="83">
        <v>64.6</v>
      </c>
      <c r="H533" s="14"/>
      <c r="I533" s="14"/>
    </row>
    <row r="534" spans="1:9" ht="18.75" customHeight="1">
      <c r="A534" s="25"/>
      <c r="B534" s="26" t="s">
        <v>141</v>
      </c>
      <c r="C534" s="26"/>
      <c r="D534" s="96" t="s">
        <v>159</v>
      </c>
      <c r="E534" s="83">
        <v>0</v>
      </c>
      <c r="F534" s="83">
        <v>0</v>
      </c>
      <c r="G534" s="83">
        <v>0</v>
      </c>
      <c r="H534" s="14"/>
      <c r="I534" s="14"/>
    </row>
    <row r="535" spans="1:9" ht="18.75" customHeight="1">
      <c r="A535" s="25"/>
      <c r="B535" s="26" t="s">
        <v>143</v>
      </c>
      <c r="C535" s="26"/>
      <c r="D535" s="96" t="s">
        <v>160</v>
      </c>
      <c r="E535" s="83">
        <v>15.3</v>
      </c>
      <c r="F535" s="83">
        <v>15.3</v>
      </c>
      <c r="G535" s="83">
        <v>15.3</v>
      </c>
      <c r="H535" s="14"/>
      <c r="I535" s="14"/>
    </row>
    <row r="536" spans="1:9" ht="18.75" customHeight="1">
      <c r="A536" s="25"/>
      <c r="B536" s="26" t="s">
        <v>161</v>
      </c>
      <c r="C536" s="26"/>
      <c r="D536" s="96" t="s">
        <v>162</v>
      </c>
      <c r="E536" s="83">
        <v>6.6</v>
      </c>
      <c r="F536" s="83">
        <v>6.6</v>
      </c>
      <c r="G536" s="83">
        <v>6.6</v>
      </c>
      <c r="H536" s="14"/>
      <c r="I536" s="14"/>
    </row>
    <row r="537" spans="1:9" ht="18.75" customHeight="1">
      <c r="A537" s="25"/>
      <c r="B537" s="26" t="s">
        <v>163</v>
      </c>
      <c r="C537" s="26"/>
      <c r="D537" s="96" t="s">
        <v>164</v>
      </c>
      <c r="E537" s="83">
        <v>0</v>
      </c>
      <c r="F537" s="83">
        <v>0</v>
      </c>
      <c r="G537" s="83">
        <v>0</v>
      </c>
      <c r="H537" s="14"/>
      <c r="I537" s="14"/>
    </row>
    <row r="538" spans="1:9" ht="18.75" customHeight="1">
      <c r="A538" s="25"/>
      <c r="B538" s="26" t="s">
        <v>165</v>
      </c>
      <c r="C538" s="26"/>
      <c r="D538" s="96" t="s">
        <v>166</v>
      </c>
      <c r="E538" s="83">
        <v>42.7</v>
      </c>
      <c r="F538" s="83">
        <v>42.7</v>
      </c>
      <c r="G538" s="83">
        <v>42.7</v>
      </c>
      <c r="H538" s="14"/>
      <c r="I538" s="14"/>
    </row>
    <row r="539" spans="1:9" ht="18.75" customHeight="1">
      <c r="A539" s="25"/>
      <c r="B539" s="26" t="s">
        <v>149</v>
      </c>
      <c r="C539" s="26"/>
      <c r="D539" s="96" t="s">
        <v>167</v>
      </c>
      <c r="E539" s="83">
        <v>0</v>
      </c>
      <c r="F539" s="83">
        <v>0</v>
      </c>
      <c r="G539" s="83">
        <v>0</v>
      </c>
      <c r="H539" s="14"/>
      <c r="I539" s="14"/>
    </row>
    <row r="540" spans="1:9" ht="18.75" customHeight="1">
      <c r="A540" s="25"/>
      <c r="B540" s="26"/>
      <c r="C540" s="26"/>
      <c r="D540" s="99" t="s">
        <v>193</v>
      </c>
      <c r="E540" s="83">
        <f>E541+E547+E552</f>
        <v>3313</v>
      </c>
      <c r="F540" s="83">
        <f>F541+F547+F552</f>
        <v>3313</v>
      </c>
      <c r="G540" s="83">
        <f>G541+G547+G552</f>
        <v>3313</v>
      </c>
      <c r="H540" s="14"/>
      <c r="I540" s="14"/>
    </row>
    <row r="541" spans="1:9" ht="18.75" customHeight="1">
      <c r="A541" s="25">
        <v>301</v>
      </c>
      <c r="B541" s="26"/>
      <c r="C541" s="26"/>
      <c r="D541" s="97" t="s">
        <v>140</v>
      </c>
      <c r="E541" s="83">
        <v>2969.1</v>
      </c>
      <c r="F541" s="83">
        <v>2969.1</v>
      </c>
      <c r="G541" s="83">
        <v>2969.1</v>
      </c>
      <c r="H541" s="14"/>
      <c r="I541" s="14"/>
    </row>
    <row r="542" spans="1:9" ht="18.75" customHeight="1">
      <c r="A542" s="25"/>
      <c r="B542" s="26" t="s">
        <v>141</v>
      </c>
      <c r="C542" s="26"/>
      <c r="D542" s="96" t="s">
        <v>142</v>
      </c>
      <c r="E542" s="83">
        <v>1643.3</v>
      </c>
      <c r="F542" s="83">
        <v>1643.3</v>
      </c>
      <c r="G542" s="83">
        <v>1643.3</v>
      </c>
      <c r="H542" s="14"/>
      <c r="I542" s="14"/>
    </row>
    <row r="543" spans="1:9" ht="18.75" customHeight="1">
      <c r="A543" s="25"/>
      <c r="B543" s="26" t="s">
        <v>143</v>
      </c>
      <c r="C543" s="26"/>
      <c r="D543" s="96" t="s">
        <v>144</v>
      </c>
      <c r="E543" s="83">
        <v>0</v>
      </c>
      <c r="F543" s="83">
        <v>0</v>
      </c>
      <c r="G543" s="83">
        <v>0</v>
      </c>
      <c r="H543" s="14"/>
      <c r="I543" s="14"/>
    </row>
    <row r="544" spans="1:9" ht="18.75" customHeight="1">
      <c r="A544" s="25"/>
      <c r="B544" s="26" t="s">
        <v>145</v>
      </c>
      <c r="C544" s="26"/>
      <c r="D544" s="96" t="s">
        <v>146</v>
      </c>
      <c r="E544" s="83">
        <v>133.3</v>
      </c>
      <c r="F544" s="83">
        <v>133.3</v>
      </c>
      <c r="G544" s="83">
        <v>133.3</v>
      </c>
      <c r="H544" s="14"/>
      <c r="I544" s="14"/>
    </row>
    <row r="545" spans="1:9" ht="18.75" customHeight="1">
      <c r="A545" s="25"/>
      <c r="B545" s="26" t="s">
        <v>147</v>
      </c>
      <c r="C545" s="26"/>
      <c r="D545" s="96" t="s">
        <v>148</v>
      </c>
      <c r="E545" s="83">
        <v>609.5</v>
      </c>
      <c r="F545" s="83">
        <v>609.5</v>
      </c>
      <c r="G545" s="83">
        <v>609.5</v>
      </c>
      <c r="H545" s="14"/>
      <c r="I545" s="14"/>
    </row>
    <row r="546" spans="1:9" ht="18.75" customHeight="1">
      <c r="A546" s="25"/>
      <c r="B546" s="26" t="s">
        <v>149</v>
      </c>
      <c r="C546" s="26"/>
      <c r="D546" s="96" t="s">
        <v>150</v>
      </c>
      <c r="E546" s="83">
        <v>583</v>
      </c>
      <c r="F546" s="83">
        <v>583</v>
      </c>
      <c r="G546" s="83">
        <v>583</v>
      </c>
      <c r="H546" s="14"/>
      <c r="I546" s="14"/>
    </row>
    <row r="547" spans="1:9" ht="18.75" customHeight="1">
      <c r="A547" s="25">
        <v>302</v>
      </c>
      <c r="B547" s="26"/>
      <c r="C547" s="26"/>
      <c r="D547" s="97" t="s">
        <v>151</v>
      </c>
      <c r="E547" s="83">
        <v>74.4</v>
      </c>
      <c r="F547" s="83">
        <v>74.4</v>
      </c>
      <c r="G547" s="83">
        <v>74.4</v>
      </c>
      <c r="H547" s="14"/>
      <c r="I547" s="14"/>
    </row>
    <row r="548" spans="1:9" ht="18.75" customHeight="1">
      <c r="A548" s="25"/>
      <c r="B548" s="26"/>
      <c r="C548" s="26"/>
      <c r="D548" s="96" t="s">
        <v>152</v>
      </c>
      <c r="E548" s="83">
        <v>0</v>
      </c>
      <c r="F548" s="83">
        <v>0</v>
      </c>
      <c r="G548" s="83">
        <v>0</v>
      </c>
      <c r="H548" s="14"/>
      <c r="I548" s="14"/>
    </row>
    <row r="549" spans="1:9" ht="18.75" customHeight="1">
      <c r="A549" s="25"/>
      <c r="B549" s="26" t="s">
        <v>153</v>
      </c>
      <c r="C549" s="26"/>
      <c r="D549" s="96" t="s">
        <v>154</v>
      </c>
      <c r="E549" s="83">
        <v>24.1</v>
      </c>
      <c r="F549" s="83">
        <v>24.1</v>
      </c>
      <c r="G549" s="83">
        <v>24.1</v>
      </c>
      <c r="H549" s="14"/>
      <c r="I549" s="14"/>
    </row>
    <row r="550" spans="1:9" ht="18.75" customHeight="1">
      <c r="A550" s="25"/>
      <c r="B550" s="26" t="s">
        <v>155</v>
      </c>
      <c r="C550" s="26"/>
      <c r="D550" s="96" t="s">
        <v>156</v>
      </c>
      <c r="E550" s="83">
        <v>50.3</v>
      </c>
      <c r="F550" s="83">
        <v>50.3</v>
      </c>
      <c r="G550" s="83">
        <v>50.3</v>
      </c>
      <c r="H550" s="14"/>
      <c r="I550" s="14"/>
    </row>
    <row r="551" spans="1:9" ht="18.75" customHeight="1">
      <c r="A551" s="25"/>
      <c r="B551" s="26" t="s">
        <v>149</v>
      </c>
      <c r="C551" s="26"/>
      <c r="D551" s="96" t="s">
        <v>157</v>
      </c>
      <c r="E551" s="83">
        <v>0</v>
      </c>
      <c r="F551" s="83">
        <v>0</v>
      </c>
      <c r="G551" s="83">
        <v>0</v>
      </c>
      <c r="H551" s="14"/>
      <c r="I551" s="14"/>
    </row>
    <row r="552" spans="1:9" ht="18.75" customHeight="1">
      <c r="A552" s="25">
        <v>303</v>
      </c>
      <c r="B552" s="26"/>
      <c r="C552" s="26"/>
      <c r="D552" s="97" t="s">
        <v>158</v>
      </c>
      <c r="E552" s="83">
        <v>269.5</v>
      </c>
      <c r="F552" s="83">
        <v>269.5</v>
      </c>
      <c r="G552" s="83">
        <v>269.5</v>
      </c>
      <c r="H552" s="14"/>
      <c r="I552" s="14"/>
    </row>
    <row r="553" spans="1:9" ht="18.75" customHeight="1">
      <c r="A553" s="25"/>
      <c r="B553" s="26" t="s">
        <v>141</v>
      </c>
      <c r="C553" s="26"/>
      <c r="D553" s="96" t="s">
        <v>159</v>
      </c>
      <c r="E553" s="83">
        <v>15.600000000000001</v>
      </c>
      <c r="F553" s="83">
        <v>15.600000000000001</v>
      </c>
      <c r="G553" s="83">
        <v>15.600000000000001</v>
      </c>
      <c r="H553" s="14"/>
      <c r="I553" s="14"/>
    </row>
    <row r="554" spans="1:9" ht="18.75" customHeight="1">
      <c r="A554" s="25"/>
      <c r="B554" s="26" t="s">
        <v>143</v>
      </c>
      <c r="C554" s="26"/>
      <c r="D554" s="96" t="s">
        <v>160</v>
      </c>
      <c r="E554" s="83">
        <v>53.8</v>
      </c>
      <c r="F554" s="83">
        <v>53.8</v>
      </c>
      <c r="G554" s="83">
        <v>53.8</v>
      </c>
      <c r="H554" s="14"/>
      <c r="I554" s="14"/>
    </row>
    <row r="555" spans="1:9" ht="18.75" customHeight="1">
      <c r="A555" s="25"/>
      <c r="B555" s="26" t="s">
        <v>161</v>
      </c>
      <c r="C555" s="26"/>
      <c r="D555" s="96" t="s">
        <v>162</v>
      </c>
      <c r="E555" s="83">
        <v>19.2</v>
      </c>
      <c r="F555" s="83">
        <v>19.2</v>
      </c>
      <c r="G555" s="83">
        <v>19.2</v>
      </c>
      <c r="H555" s="14"/>
      <c r="I555" s="14"/>
    </row>
    <row r="556" spans="1:9" ht="18.75" customHeight="1">
      <c r="A556" s="25"/>
      <c r="B556" s="26" t="s">
        <v>163</v>
      </c>
      <c r="C556" s="26"/>
      <c r="D556" s="96" t="s">
        <v>164</v>
      </c>
      <c r="E556" s="83">
        <v>0</v>
      </c>
      <c r="F556" s="83">
        <v>0</v>
      </c>
      <c r="G556" s="83">
        <v>0</v>
      </c>
      <c r="H556" s="14"/>
      <c r="I556" s="14"/>
    </row>
    <row r="557" spans="1:9" ht="18.75" customHeight="1">
      <c r="A557" s="25"/>
      <c r="B557" s="26" t="s">
        <v>165</v>
      </c>
      <c r="C557" s="26"/>
      <c r="D557" s="96" t="s">
        <v>166</v>
      </c>
      <c r="E557" s="83">
        <v>180.9</v>
      </c>
      <c r="F557" s="83">
        <v>180.9</v>
      </c>
      <c r="G557" s="83">
        <v>180.9</v>
      </c>
      <c r="H557" s="14"/>
      <c r="I557" s="14"/>
    </row>
    <row r="558" spans="1:9" ht="18.75" customHeight="1">
      <c r="A558" s="25"/>
      <c r="B558" s="26" t="s">
        <v>149</v>
      </c>
      <c r="C558" s="26"/>
      <c r="D558" s="96" t="s">
        <v>167</v>
      </c>
      <c r="E558" s="83">
        <v>0</v>
      </c>
      <c r="F558" s="83">
        <v>0</v>
      </c>
      <c r="G558" s="83">
        <v>0</v>
      </c>
      <c r="H558" s="14"/>
      <c r="I558" s="14"/>
    </row>
    <row r="559" spans="1:9" ht="18.75" customHeight="1">
      <c r="A559" s="25"/>
      <c r="B559" s="26"/>
      <c r="C559" s="26"/>
      <c r="D559" s="97" t="s">
        <v>194</v>
      </c>
      <c r="E559" s="83">
        <f>E560+E566+E571</f>
        <v>1131.7000000000003</v>
      </c>
      <c r="F559" s="83">
        <f>F560+F566+F571</f>
        <v>1131.7000000000003</v>
      </c>
      <c r="G559" s="83">
        <f>G560+G566+G571</f>
        <v>1131.7000000000003</v>
      </c>
      <c r="H559" s="14"/>
      <c r="I559" s="14"/>
    </row>
    <row r="560" spans="1:9" ht="18.75" customHeight="1">
      <c r="A560" s="25">
        <v>301</v>
      </c>
      <c r="B560" s="26"/>
      <c r="C560" s="26"/>
      <c r="D560" s="97" t="s">
        <v>140</v>
      </c>
      <c r="E560" s="83">
        <v>1020.1000000000001</v>
      </c>
      <c r="F560" s="83">
        <v>1020.1000000000001</v>
      </c>
      <c r="G560" s="83">
        <v>1020.1000000000001</v>
      </c>
      <c r="H560" s="14"/>
      <c r="I560" s="14"/>
    </row>
    <row r="561" spans="1:9" ht="18.75" customHeight="1">
      <c r="A561" s="25"/>
      <c r="B561" s="26" t="s">
        <v>141</v>
      </c>
      <c r="C561" s="26"/>
      <c r="D561" s="96" t="s">
        <v>142</v>
      </c>
      <c r="E561" s="83">
        <v>520.7</v>
      </c>
      <c r="F561" s="83">
        <v>520.7</v>
      </c>
      <c r="G561" s="83">
        <v>520.7</v>
      </c>
      <c r="H561" s="14"/>
      <c r="I561" s="14"/>
    </row>
    <row r="562" spans="1:9" ht="18.75" customHeight="1">
      <c r="A562" s="25"/>
      <c r="B562" s="26" t="s">
        <v>143</v>
      </c>
      <c r="C562" s="26"/>
      <c r="D562" s="96" t="s">
        <v>144</v>
      </c>
      <c r="E562" s="83">
        <v>0</v>
      </c>
      <c r="F562" s="83">
        <v>0</v>
      </c>
      <c r="G562" s="83">
        <v>0</v>
      </c>
      <c r="H562" s="14"/>
      <c r="I562" s="14"/>
    </row>
    <row r="563" spans="1:9" ht="18.75" customHeight="1">
      <c r="A563" s="25"/>
      <c r="B563" s="26" t="s">
        <v>145</v>
      </c>
      <c r="C563" s="26"/>
      <c r="D563" s="96" t="s">
        <v>146</v>
      </c>
      <c r="E563" s="83">
        <v>42.2</v>
      </c>
      <c r="F563" s="83">
        <v>42.2</v>
      </c>
      <c r="G563" s="83">
        <v>42.2</v>
      </c>
      <c r="H563" s="14"/>
      <c r="I563" s="14"/>
    </row>
    <row r="564" spans="1:9" ht="18.75" customHeight="1">
      <c r="A564" s="25"/>
      <c r="B564" s="26" t="s">
        <v>147</v>
      </c>
      <c r="C564" s="26"/>
      <c r="D564" s="96" t="s">
        <v>148</v>
      </c>
      <c r="E564" s="83">
        <v>200.6</v>
      </c>
      <c r="F564" s="83">
        <v>200.6</v>
      </c>
      <c r="G564" s="83">
        <v>200.6</v>
      </c>
      <c r="H564" s="14"/>
      <c r="I564" s="14"/>
    </row>
    <row r="565" spans="1:9" ht="18.75" customHeight="1">
      <c r="A565" s="25"/>
      <c r="B565" s="26" t="s">
        <v>149</v>
      </c>
      <c r="C565" s="26"/>
      <c r="D565" s="96" t="s">
        <v>150</v>
      </c>
      <c r="E565" s="83">
        <v>256.6</v>
      </c>
      <c r="F565" s="83">
        <v>256.6</v>
      </c>
      <c r="G565" s="83">
        <v>256.6</v>
      </c>
      <c r="H565" s="14"/>
      <c r="I565" s="14"/>
    </row>
    <row r="566" spans="1:9" ht="18.75" customHeight="1">
      <c r="A566" s="25">
        <v>302</v>
      </c>
      <c r="B566" s="26"/>
      <c r="C566" s="26"/>
      <c r="D566" s="97" t="s">
        <v>151</v>
      </c>
      <c r="E566" s="83">
        <v>24.4</v>
      </c>
      <c r="F566" s="83">
        <v>24.4</v>
      </c>
      <c r="G566" s="83">
        <v>24.4</v>
      </c>
      <c r="H566" s="14"/>
      <c r="I566" s="14"/>
    </row>
    <row r="567" spans="1:9" ht="18.75" customHeight="1">
      <c r="A567" s="25"/>
      <c r="B567" s="26"/>
      <c r="C567" s="26"/>
      <c r="D567" s="96" t="s">
        <v>152</v>
      </c>
      <c r="E567" s="83">
        <v>0</v>
      </c>
      <c r="F567" s="83">
        <v>0</v>
      </c>
      <c r="G567" s="83">
        <v>0</v>
      </c>
      <c r="H567" s="14"/>
      <c r="I567" s="14"/>
    </row>
    <row r="568" spans="1:9" ht="18.75" customHeight="1">
      <c r="A568" s="25"/>
      <c r="B568" s="26" t="s">
        <v>153</v>
      </c>
      <c r="C568" s="26"/>
      <c r="D568" s="96" t="s">
        <v>154</v>
      </c>
      <c r="E568" s="83">
        <v>7.9</v>
      </c>
      <c r="F568" s="83">
        <v>7.9</v>
      </c>
      <c r="G568" s="83">
        <v>7.9</v>
      </c>
      <c r="H568" s="14"/>
      <c r="I568" s="14"/>
    </row>
    <row r="569" spans="1:9" ht="18.75" customHeight="1">
      <c r="A569" s="25"/>
      <c r="B569" s="26" t="s">
        <v>155</v>
      </c>
      <c r="C569" s="26"/>
      <c r="D569" s="96" t="s">
        <v>156</v>
      </c>
      <c r="E569" s="83">
        <v>16.5</v>
      </c>
      <c r="F569" s="83">
        <v>16.5</v>
      </c>
      <c r="G569" s="83">
        <v>16.5</v>
      </c>
      <c r="H569" s="14"/>
      <c r="I569" s="14"/>
    </row>
    <row r="570" spans="1:9" ht="18.75" customHeight="1">
      <c r="A570" s="25"/>
      <c r="B570" s="26" t="s">
        <v>149</v>
      </c>
      <c r="C570" s="26"/>
      <c r="D570" s="96" t="s">
        <v>157</v>
      </c>
      <c r="E570" s="83">
        <v>0</v>
      </c>
      <c r="F570" s="83">
        <v>0</v>
      </c>
      <c r="G570" s="83">
        <v>0</v>
      </c>
      <c r="H570" s="14"/>
      <c r="I570" s="14"/>
    </row>
    <row r="571" spans="1:9" ht="18.75" customHeight="1">
      <c r="A571" s="25">
        <v>303</v>
      </c>
      <c r="B571" s="26"/>
      <c r="C571" s="26"/>
      <c r="D571" s="97" t="s">
        <v>158</v>
      </c>
      <c r="E571" s="83">
        <v>87.2</v>
      </c>
      <c r="F571" s="83">
        <v>87.2</v>
      </c>
      <c r="G571" s="83">
        <v>87.2</v>
      </c>
      <c r="H571" s="14"/>
      <c r="I571" s="14"/>
    </row>
    <row r="572" spans="1:9" ht="18.75" customHeight="1">
      <c r="A572" s="25"/>
      <c r="B572" s="26" t="s">
        <v>141</v>
      </c>
      <c r="C572" s="26"/>
      <c r="D572" s="96" t="s">
        <v>159</v>
      </c>
      <c r="E572" s="83">
        <v>0</v>
      </c>
      <c r="F572" s="83">
        <v>0</v>
      </c>
      <c r="G572" s="83">
        <v>0</v>
      </c>
      <c r="H572" s="14"/>
      <c r="I572" s="14"/>
    </row>
    <row r="573" spans="1:9" ht="18.75" customHeight="1">
      <c r="A573" s="25"/>
      <c r="B573" s="26" t="s">
        <v>143</v>
      </c>
      <c r="C573" s="26"/>
      <c r="D573" s="96" t="s">
        <v>160</v>
      </c>
      <c r="E573" s="83">
        <v>19.1</v>
      </c>
      <c r="F573" s="83">
        <v>19.1</v>
      </c>
      <c r="G573" s="83">
        <v>19.1</v>
      </c>
      <c r="H573" s="14"/>
      <c r="I573" s="14"/>
    </row>
    <row r="574" spans="1:9" ht="18.75" customHeight="1">
      <c r="A574" s="25"/>
      <c r="B574" s="26" t="s">
        <v>161</v>
      </c>
      <c r="C574" s="26"/>
      <c r="D574" s="96" t="s">
        <v>162</v>
      </c>
      <c r="E574" s="83">
        <v>8.8</v>
      </c>
      <c r="F574" s="83">
        <v>8.8</v>
      </c>
      <c r="G574" s="83">
        <v>8.8</v>
      </c>
      <c r="H574" s="14"/>
      <c r="I574" s="14"/>
    </row>
    <row r="575" spans="1:9" ht="18.75" customHeight="1">
      <c r="A575" s="25"/>
      <c r="B575" s="26" t="s">
        <v>163</v>
      </c>
      <c r="C575" s="26"/>
      <c r="D575" s="96" t="s">
        <v>164</v>
      </c>
      <c r="E575" s="83">
        <v>0</v>
      </c>
      <c r="F575" s="83">
        <v>0</v>
      </c>
      <c r="G575" s="83">
        <v>0</v>
      </c>
      <c r="H575" s="14"/>
      <c r="I575" s="14"/>
    </row>
    <row r="576" spans="1:9" ht="18.75" customHeight="1">
      <c r="A576" s="25"/>
      <c r="B576" s="26" t="s">
        <v>165</v>
      </c>
      <c r="C576" s="26"/>
      <c r="D576" s="96" t="s">
        <v>166</v>
      </c>
      <c r="E576" s="83">
        <v>59.3</v>
      </c>
      <c r="F576" s="83">
        <v>59.3</v>
      </c>
      <c r="G576" s="83">
        <v>59.3</v>
      </c>
      <c r="H576" s="14"/>
      <c r="I576" s="14"/>
    </row>
    <row r="577" spans="1:9" ht="18.75" customHeight="1">
      <c r="A577" s="25"/>
      <c r="B577" s="26" t="s">
        <v>149</v>
      </c>
      <c r="C577" s="26"/>
      <c r="D577" s="96" t="s">
        <v>167</v>
      </c>
      <c r="E577" s="83">
        <v>0</v>
      </c>
      <c r="F577" s="83">
        <v>0</v>
      </c>
      <c r="G577" s="83">
        <v>0</v>
      </c>
      <c r="H577" s="14"/>
      <c r="I577" s="14"/>
    </row>
    <row r="578" spans="1:9" ht="18.75" customHeight="1">
      <c r="A578" s="25"/>
      <c r="B578" s="26"/>
      <c r="C578" s="26"/>
      <c r="D578" s="97" t="s">
        <v>195</v>
      </c>
      <c r="E578" s="83">
        <f>E579+E585+E590</f>
        <v>1202.4</v>
      </c>
      <c r="F578" s="83">
        <f>F579+F585+F590</f>
        <v>1202.4</v>
      </c>
      <c r="G578" s="83">
        <f>G579+G585+G590</f>
        <v>1202.4</v>
      </c>
      <c r="H578" s="14"/>
      <c r="I578" s="14"/>
    </row>
    <row r="579" spans="1:9" ht="18.75" customHeight="1">
      <c r="A579" s="25">
        <v>301</v>
      </c>
      <c r="B579" s="26"/>
      <c r="C579" s="26"/>
      <c r="D579" s="97" t="s">
        <v>140</v>
      </c>
      <c r="E579" s="83">
        <v>1096.8</v>
      </c>
      <c r="F579" s="83">
        <v>1096.8</v>
      </c>
      <c r="G579" s="83">
        <v>1096.8</v>
      </c>
      <c r="H579" s="14"/>
      <c r="I579" s="14"/>
    </row>
    <row r="580" spans="1:9" ht="18.75" customHeight="1">
      <c r="A580" s="25"/>
      <c r="B580" s="26" t="s">
        <v>141</v>
      </c>
      <c r="C580" s="26"/>
      <c r="D580" s="96" t="s">
        <v>142</v>
      </c>
      <c r="E580" s="83">
        <v>618.7</v>
      </c>
      <c r="F580" s="83">
        <v>618.7</v>
      </c>
      <c r="G580" s="83">
        <v>618.7</v>
      </c>
      <c r="H580" s="14"/>
      <c r="I580" s="14"/>
    </row>
    <row r="581" spans="1:9" ht="18.75" customHeight="1">
      <c r="A581" s="25"/>
      <c r="B581" s="26" t="s">
        <v>143</v>
      </c>
      <c r="C581" s="26"/>
      <c r="D581" s="96" t="s">
        <v>144</v>
      </c>
      <c r="E581" s="83">
        <v>0.4</v>
      </c>
      <c r="F581" s="83">
        <v>0.4</v>
      </c>
      <c r="G581" s="83">
        <v>0.4</v>
      </c>
      <c r="H581" s="14"/>
      <c r="I581" s="14"/>
    </row>
    <row r="582" spans="1:9" ht="18.75" customHeight="1">
      <c r="A582" s="25"/>
      <c r="B582" s="26" t="s">
        <v>145</v>
      </c>
      <c r="C582" s="26"/>
      <c r="D582" s="96" t="s">
        <v>146</v>
      </c>
      <c r="E582" s="83">
        <v>50.4</v>
      </c>
      <c r="F582" s="83">
        <v>50.4</v>
      </c>
      <c r="G582" s="83">
        <v>50.4</v>
      </c>
      <c r="H582" s="14"/>
      <c r="I582" s="14"/>
    </row>
    <row r="583" spans="1:9" ht="18.75" customHeight="1">
      <c r="A583" s="25"/>
      <c r="B583" s="26" t="s">
        <v>147</v>
      </c>
      <c r="C583" s="26"/>
      <c r="D583" s="96" t="s">
        <v>148</v>
      </c>
      <c r="E583" s="83">
        <v>221</v>
      </c>
      <c r="F583" s="83">
        <v>221</v>
      </c>
      <c r="G583" s="83">
        <v>221</v>
      </c>
      <c r="H583" s="14"/>
      <c r="I583" s="14"/>
    </row>
    <row r="584" spans="1:9" ht="18.75" customHeight="1">
      <c r="A584" s="25"/>
      <c r="B584" s="26" t="s">
        <v>149</v>
      </c>
      <c r="C584" s="26"/>
      <c r="D584" s="96" t="s">
        <v>150</v>
      </c>
      <c r="E584" s="83">
        <v>206.3</v>
      </c>
      <c r="F584" s="83">
        <v>206.3</v>
      </c>
      <c r="G584" s="83">
        <v>206.3</v>
      </c>
      <c r="H584" s="14"/>
      <c r="I584" s="14"/>
    </row>
    <row r="585" spans="1:9" ht="18.75" customHeight="1">
      <c r="A585" s="25">
        <v>302</v>
      </c>
      <c r="B585" s="26"/>
      <c r="C585" s="26"/>
      <c r="D585" s="97" t="s">
        <v>151</v>
      </c>
      <c r="E585" s="83">
        <v>30.4</v>
      </c>
      <c r="F585" s="83">
        <v>30.4</v>
      </c>
      <c r="G585" s="83">
        <v>30.4</v>
      </c>
      <c r="H585" s="14"/>
      <c r="I585" s="14"/>
    </row>
    <row r="586" spans="1:9" ht="18.75" customHeight="1">
      <c r="A586" s="25"/>
      <c r="B586" s="26"/>
      <c r="C586" s="26"/>
      <c r="D586" s="96" t="s">
        <v>152</v>
      </c>
      <c r="E586" s="83">
        <v>1.9</v>
      </c>
      <c r="F586" s="83">
        <v>1.9</v>
      </c>
      <c r="G586" s="83">
        <v>1.9</v>
      </c>
      <c r="H586" s="14"/>
      <c r="I586" s="14"/>
    </row>
    <row r="587" spans="1:9" ht="18.75" customHeight="1">
      <c r="A587" s="25"/>
      <c r="B587" s="26" t="s">
        <v>153</v>
      </c>
      <c r="C587" s="26"/>
      <c r="D587" s="96" t="s">
        <v>154</v>
      </c>
      <c r="E587" s="83">
        <v>9</v>
      </c>
      <c r="F587" s="83">
        <v>9</v>
      </c>
      <c r="G587" s="83">
        <v>9</v>
      </c>
      <c r="H587" s="14"/>
      <c r="I587" s="14"/>
    </row>
    <row r="588" spans="1:9" ht="18.75" customHeight="1">
      <c r="A588" s="25"/>
      <c r="B588" s="26" t="s">
        <v>155</v>
      </c>
      <c r="C588" s="26"/>
      <c r="D588" s="96" t="s">
        <v>156</v>
      </c>
      <c r="E588" s="83">
        <v>18.8</v>
      </c>
      <c r="F588" s="83">
        <v>18.8</v>
      </c>
      <c r="G588" s="83">
        <v>18.8</v>
      </c>
      <c r="H588" s="14"/>
      <c r="I588" s="14"/>
    </row>
    <row r="589" spans="1:9" ht="18.75" customHeight="1">
      <c r="A589" s="25"/>
      <c r="B589" s="26" t="s">
        <v>149</v>
      </c>
      <c r="C589" s="26"/>
      <c r="D589" s="96" t="s">
        <v>157</v>
      </c>
      <c r="E589" s="83">
        <v>0.6999999999999993</v>
      </c>
      <c r="F589" s="83">
        <v>0.6999999999999993</v>
      </c>
      <c r="G589" s="83">
        <v>0.6999999999999993</v>
      </c>
      <c r="H589" s="14"/>
      <c r="I589" s="14"/>
    </row>
    <row r="590" spans="1:9" ht="18.75" customHeight="1">
      <c r="A590" s="25">
        <v>303</v>
      </c>
      <c r="B590" s="26"/>
      <c r="C590" s="26"/>
      <c r="D590" s="97" t="s">
        <v>158</v>
      </c>
      <c r="E590" s="83">
        <v>75.2</v>
      </c>
      <c r="F590" s="83">
        <v>75.2</v>
      </c>
      <c r="G590" s="83">
        <v>75.2</v>
      </c>
      <c r="H590" s="14"/>
      <c r="I590" s="14"/>
    </row>
    <row r="591" spans="1:9" ht="18.75" customHeight="1">
      <c r="A591" s="25"/>
      <c r="B591" s="26" t="s">
        <v>141</v>
      </c>
      <c r="C591" s="26"/>
      <c r="D591" s="96" t="s">
        <v>159</v>
      </c>
      <c r="E591" s="83">
        <v>0</v>
      </c>
      <c r="F591" s="83">
        <v>0</v>
      </c>
      <c r="G591" s="83">
        <v>0</v>
      </c>
      <c r="H591" s="14"/>
      <c r="I591" s="14"/>
    </row>
    <row r="592" spans="1:9" ht="18.75" customHeight="1">
      <c r="A592" s="25"/>
      <c r="B592" s="26" t="s">
        <v>143</v>
      </c>
      <c r="C592" s="26"/>
      <c r="D592" s="96" t="s">
        <v>160</v>
      </c>
      <c r="E592" s="83">
        <v>3.9</v>
      </c>
      <c r="F592" s="83">
        <v>3.9</v>
      </c>
      <c r="G592" s="83">
        <v>3.9</v>
      </c>
      <c r="H592" s="14"/>
      <c r="I592" s="14"/>
    </row>
    <row r="593" spans="1:9" ht="18.75" customHeight="1">
      <c r="A593" s="25"/>
      <c r="B593" s="26" t="s">
        <v>161</v>
      </c>
      <c r="C593" s="26"/>
      <c r="D593" s="96" t="s">
        <v>162</v>
      </c>
      <c r="E593" s="83">
        <v>3.5</v>
      </c>
      <c r="F593" s="83">
        <v>3.5</v>
      </c>
      <c r="G593" s="83">
        <v>3.5</v>
      </c>
      <c r="H593" s="14"/>
      <c r="I593" s="14"/>
    </row>
    <row r="594" spans="1:9" ht="18.75" customHeight="1">
      <c r="A594" s="25"/>
      <c r="B594" s="26" t="s">
        <v>163</v>
      </c>
      <c r="C594" s="26"/>
      <c r="D594" s="96" t="s">
        <v>164</v>
      </c>
      <c r="E594" s="83">
        <v>0</v>
      </c>
      <c r="F594" s="83">
        <v>0</v>
      </c>
      <c r="G594" s="83">
        <v>0</v>
      </c>
      <c r="H594" s="14"/>
      <c r="I594" s="14"/>
    </row>
    <row r="595" spans="1:9" ht="18.75" customHeight="1">
      <c r="A595" s="25"/>
      <c r="B595" s="26" t="s">
        <v>165</v>
      </c>
      <c r="C595" s="26"/>
      <c r="D595" s="96" t="s">
        <v>166</v>
      </c>
      <c r="E595" s="83">
        <v>67.8</v>
      </c>
      <c r="F595" s="83">
        <v>67.8</v>
      </c>
      <c r="G595" s="83">
        <v>67.8</v>
      </c>
      <c r="H595" s="14"/>
      <c r="I595" s="14"/>
    </row>
    <row r="596" spans="1:9" ht="18.75" customHeight="1">
      <c r="A596" s="25"/>
      <c r="B596" s="26" t="s">
        <v>149</v>
      </c>
      <c r="C596" s="26"/>
      <c r="D596" s="96" t="s">
        <v>167</v>
      </c>
      <c r="E596" s="83">
        <v>0</v>
      </c>
      <c r="F596" s="83">
        <v>0</v>
      </c>
      <c r="G596" s="83">
        <v>0</v>
      </c>
      <c r="H596" s="14"/>
      <c r="I596" s="14"/>
    </row>
    <row r="597" spans="1:9" ht="18.75" customHeight="1">
      <c r="A597" s="25"/>
      <c r="B597" s="26"/>
      <c r="C597" s="26"/>
      <c r="D597" s="97" t="s">
        <v>196</v>
      </c>
      <c r="E597" s="83">
        <f>E598+E604+E609</f>
        <v>252.80000000000004</v>
      </c>
      <c r="F597" s="83">
        <f>F598+F604+F609</f>
        <v>252.80000000000004</v>
      </c>
      <c r="G597" s="83">
        <f>G598+G604+G609</f>
        <v>252.80000000000004</v>
      </c>
      <c r="H597" s="14"/>
      <c r="I597" s="14"/>
    </row>
    <row r="598" spans="1:9" ht="18.75" customHeight="1">
      <c r="A598" s="25">
        <v>301</v>
      </c>
      <c r="B598" s="26"/>
      <c r="C598" s="26"/>
      <c r="D598" s="97" t="s">
        <v>140</v>
      </c>
      <c r="E598" s="83">
        <v>205.90000000000003</v>
      </c>
      <c r="F598" s="83">
        <v>205.90000000000003</v>
      </c>
      <c r="G598" s="83">
        <v>205.90000000000003</v>
      </c>
      <c r="H598" s="14"/>
      <c r="I598" s="14"/>
    </row>
    <row r="599" spans="1:9" ht="18.75" customHeight="1">
      <c r="A599" s="25"/>
      <c r="B599" s="26" t="s">
        <v>141</v>
      </c>
      <c r="C599" s="26"/>
      <c r="D599" s="96" t="s">
        <v>142</v>
      </c>
      <c r="E599" s="83">
        <v>119.2</v>
      </c>
      <c r="F599" s="83">
        <v>119.2</v>
      </c>
      <c r="G599" s="83">
        <v>119.2</v>
      </c>
      <c r="H599" s="14"/>
      <c r="I599" s="14"/>
    </row>
    <row r="600" spans="1:9" ht="18.75" customHeight="1">
      <c r="A600" s="25"/>
      <c r="B600" s="26" t="s">
        <v>143</v>
      </c>
      <c r="C600" s="26"/>
      <c r="D600" s="96" t="s">
        <v>144</v>
      </c>
      <c r="E600" s="83">
        <v>0</v>
      </c>
      <c r="F600" s="83">
        <v>0</v>
      </c>
      <c r="G600" s="83">
        <v>0</v>
      </c>
      <c r="H600" s="14"/>
      <c r="I600" s="14"/>
    </row>
    <row r="601" spans="1:9" ht="18.75" customHeight="1">
      <c r="A601" s="25"/>
      <c r="B601" s="26" t="s">
        <v>145</v>
      </c>
      <c r="C601" s="26"/>
      <c r="D601" s="96" t="s">
        <v>146</v>
      </c>
      <c r="E601" s="83">
        <v>9.7</v>
      </c>
      <c r="F601" s="83">
        <v>9.7</v>
      </c>
      <c r="G601" s="83">
        <v>9.7</v>
      </c>
      <c r="H601" s="14"/>
      <c r="I601" s="14"/>
    </row>
    <row r="602" spans="1:9" ht="18.75" customHeight="1">
      <c r="A602" s="25"/>
      <c r="B602" s="26" t="s">
        <v>147</v>
      </c>
      <c r="C602" s="26"/>
      <c r="D602" s="96" t="s">
        <v>148</v>
      </c>
      <c r="E602" s="83">
        <v>40.7</v>
      </c>
      <c r="F602" s="83">
        <v>40.7</v>
      </c>
      <c r="G602" s="83">
        <v>40.7</v>
      </c>
      <c r="H602" s="14"/>
      <c r="I602" s="14"/>
    </row>
    <row r="603" spans="1:9" ht="18.75" customHeight="1">
      <c r="A603" s="25"/>
      <c r="B603" s="26" t="s">
        <v>149</v>
      </c>
      <c r="C603" s="26"/>
      <c r="D603" s="96" t="s">
        <v>150</v>
      </c>
      <c r="E603" s="83">
        <v>36.3</v>
      </c>
      <c r="F603" s="83">
        <v>36.3</v>
      </c>
      <c r="G603" s="83">
        <v>36.3</v>
      </c>
      <c r="H603" s="14"/>
      <c r="I603" s="14"/>
    </row>
    <row r="604" spans="1:9" ht="18.75" customHeight="1">
      <c r="A604" s="25">
        <v>302</v>
      </c>
      <c r="B604" s="26"/>
      <c r="C604" s="26"/>
      <c r="D604" s="97" t="s">
        <v>151</v>
      </c>
      <c r="E604" s="83">
        <v>6.8</v>
      </c>
      <c r="F604" s="83">
        <v>6.8</v>
      </c>
      <c r="G604" s="83">
        <v>6.8</v>
      </c>
      <c r="H604" s="14"/>
      <c r="I604" s="14"/>
    </row>
    <row r="605" spans="1:9" ht="18.75" customHeight="1">
      <c r="A605" s="25"/>
      <c r="B605" s="26"/>
      <c r="C605" s="26"/>
      <c r="D605" s="96" t="s">
        <v>152</v>
      </c>
      <c r="E605" s="83">
        <v>0</v>
      </c>
      <c r="F605" s="83">
        <v>0</v>
      </c>
      <c r="G605" s="83">
        <v>0</v>
      </c>
      <c r="H605" s="14"/>
      <c r="I605" s="14"/>
    </row>
    <row r="606" spans="1:9" ht="18.75" customHeight="1">
      <c r="A606" s="25"/>
      <c r="B606" s="26" t="s">
        <v>153</v>
      </c>
      <c r="C606" s="26"/>
      <c r="D606" s="96" t="s">
        <v>154</v>
      </c>
      <c r="E606" s="83">
        <v>3</v>
      </c>
      <c r="F606" s="83">
        <v>3</v>
      </c>
      <c r="G606" s="83">
        <v>3</v>
      </c>
      <c r="H606" s="14"/>
      <c r="I606" s="14"/>
    </row>
    <row r="607" spans="1:9" ht="18.75" customHeight="1">
      <c r="A607" s="25"/>
      <c r="B607" s="26" t="s">
        <v>155</v>
      </c>
      <c r="C607" s="26"/>
      <c r="D607" s="96" t="s">
        <v>156</v>
      </c>
      <c r="E607" s="83">
        <v>3.8</v>
      </c>
      <c r="F607" s="83">
        <v>3.8</v>
      </c>
      <c r="G607" s="83">
        <v>3.8</v>
      </c>
      <c r="H607" s="14"/>
      <c r="I607" s="14"/>
    </row>
    <row r="608" spans="1:9" ht="18.75" customHeight="1">
      <c r="A608" s="25"/>
      <c r="B608" s="26" t="s">
        <v>149</v>
      </c>
      <c r="C608" s="26"/>
      <c r="D608" s="96" t="s">
        <v>157</v>
      </c>
      <c r="E608" s="83">
        <v>0</v>
      </c>
      <c r="F608" s="83">
        <v>0</v>
      </c>
      <c r="G608" s="83">
        <v>0</v>
      </c>
      <c r="H608" s="14"/>
      <c r="I608" s="14"/>
    </row>
    <row r="609" spans="1:9" ht="18.75" customHeight="1">
      <c r="A609" s="25">
        <v>303</v>
      </c>
      <c r="B609" s="26"/>
      <c r="C609" s="26"/>
      <c r="D609" s="97" t="s">
        <v>158</v>
      </c>
      <c r="E609" s="83">
        <v>40.099999999999994</v>
      </c>
      <c r="F609" s="83">
        <v>40.099999999999994</v>
      </c>
      <c r="G609" s="83">
        <v>40.099999999999994</v>
      </c>
      <c r="H609" s="14"/>
      <c r="I609" s="14"/>
    </row>
    <row r="610" spans="1:9" ht="18.75" customHeight="1">
      <c r="A610" s="25"/>
      <c r="B610" s="26" t="s">
        <v>141</v>
      </c>
      <c r="C610" s="26"/>
      <c r="D610" s="96" t="s">
        <v>159</v>
      </c>
      <c r="E610" s="83">
        <v>0</v>
      </c>
      <c r="F610" s="83">
        <v>0</v>
      </c>
      <c r="G610" s="83">
        <v>0</v>
      </c>
      <c r="H610" s="14"/>
      <c r="I610" s="14"/>
    </row>
    <row r="611" spans="1:9" ht="18.75" customHeight="1">
      <c r="A611" s="25"/>
      <c r="B611" s="26" t="s">
        <v>143</v>
      </c>
      <c r="C611" s="26"/>
      <c r="D611" s="96" t="s">
        <v>160</v>
      </c>
      <c r="E611" s="83">
        <v>1.7</v>
      </c>
      <c r="F611" s="83">
        <v>1.7</v>
      </c>
      <c r="G611" s="83">
        <v>1.7</v>
      </c>
      <c r="H611" s="14"/>
      <c r="I611" s="14"/>
    </row>
    <row r="612" spans="1:9" ht="18.75" customHeight="1">
      <c r="A612" s="25"/>
      <c r="B612" s="26" t="s">
        <v>161</v>
      </c>
      <c r="C612" s="26"/>
      <c r="D612" s="96" t="s">
        <v>162</v>
      </c>
      <c r="E612" s="83">
        <v>24.9</v>
      </c>
      <c r="F612" s="83">
        <v>24.9</v>
      </c>
      <c r="G612" s="83">
        <v>24.9</v>
      </c>
      <c r="H612" s="14"/>
      <c r="I612" s="14"/>
    </row>
    <row r="613" spans="1:9" ht="18.75" customHeight="1">
      <c r="A613" s="25"/>
      <c r="B613" s="26" t="s">
        <v>163</v>
      </c>
      <c r="C613" s="26"/>
      <c r="D613" s="96" t="s">
        <v>164</v>
      </c>
      <c r="E613" s="83">
        <v>0</v>
      </c>
      <c r="F613" s="83">
        <v>0</v>
      </c>
      <c r="G613" s="83">
        <v>0</v>
      </c>
      <c r="H613" s="14"/>
      <c r="I613" s="14"/>
    </row>
    <row r="614" spans="1:9" ht="18.75" customHeight="1">
      <c r="A614" s="25"/>
      <c r="B614" s="26" t="s">
        <v>165</v>
      </c>
      <c r="C614" s="26"/>
      <c r="D614" s="96" t="s">
        <v>166</v>
      </c>
      <c r="E614" s="83">
        <v>13.5</v>
      </c>
      <c r="F614" s="83">
        <v>13.5</v>
      </c>
      <c r="G614" s="83">
        <v>13.5</v>
      </c>
      <c r="H614" s="14"/>
      <c r="I614" s="14"/>
    </row>
    <row r="615" spans="1:9" ht="18.75" customHeight="1">
      <c r="A615" s="25"/>
      <c r="B615" s="26" t="s">
        <v>149</v>
      </c>
      <c r="C615" s="26"/>
      <c r="D615" s="96" t="s">
        <v>167</v>
      </c>
      <c r="E615" s="83">
        <v>0</v>
      </c>
      <c r="F615" s="83">
        <v>0</v>
      </c>
      <c r="G615" s="83">
        <v>0</v>
      </c>
      <c r="H615" s="14"/>
      <c r="I615" s="14"/>
    </row>
    <row r="616" spans="1:9" ht="18.75" customHeight="1">
      <c r="A616" s="25"/>
      <c r="B616" s="26"/>
      <c r="C616" s="26"/>
      <c r="D616" s="97" t="s">
        <v>197</v>
      </c>
      <c r="E616" s="83">
        <f>E617+E623+E628</f>
        <v>303.4</v>
      </c>
      <c r="F616" s="83">
        <f>F617+F623+F628</f>
        <v>303.4</v>
      </c>
      <c r="G616" s="83">
        <f>G617+G623+G628</f>
        <v>303.4</v>
      </c>
      <c r="H616" s="14"/>
      <c r="I616" s="14"/>
    </row>
    <row r="617" spans="1:9" ht="18.75" customHeight="1">
      <c r="A617" s="25">
        <v>301</v>
      </c>
      <c r="B617" s="26"/>
      <c r="C617" s="26"/>
      <c r="D617" s="97" t="s">
        <v>140</v>
      </c>
      <c r="E617" s="83">
        <v>251.2</v>
      </c>
      <c r="F617" s="83">
        <v>251.2</v>
      </c>
      <c r="G617" s="83">
        <v>251.2</v>
      </c>
      <c r="H617" s="14"/>
      <c r="I617" s="14"/>
    </row>
    <row r="618" spans="1:9" ht="18.75" customHeight="1">
      <c r="A618" s="25"/>
      <c r="B618" s="26" t="s">
        <v>141</v>
      </c>
      <c r="C618" s="26"/>
      <c r="D618" s="96" t="s">
        <v>142</v>
      </c>
      <c r="E618" s="83">
        <v>139</v>
      </c>
      <c r="F618" s="83">
        <v>139</v>
      </c>
      <c r="G618" s="83">
        <v>139</v>
      </c>
      <c r="H618" s="14"/>
      <c r="I618" s="14"/>
    </row>
    <row r="619" spans="1:9" ht="18.75" customHeight="1">
      <c r="A619" s="25"/>
      <c r="B619" s="26" t="s">
        <v>143</v>
      </c>
      <c r="C619" s="26"/>
      <c r="D619" s="96" t="s">
        <v>144</v>
      </c>
      <c r="E619" s="83">
        <v>0.7</v>
      </c>
      <c r="F619" s="83">
        <v>0.7</v>
      </c>
      <c r="G619" s="83">
        <v>0.7</v>
      </c>
      <c r="H619" s="14"/>
      <c r="I619" s="14"/>
    </row>
    <row r="620" spans="1:9" ht="18.75" customHeight="1">
      <c r="A620" s="25"/>
      <c r="B620" s="26" t="s">
        <v>145</v>
      </c>
      <c r="C620" s="26"/>
      <c r="D620" s="96" t="s">
        <v>146</v>
      </c>
      <c r="E620" s="83">
        <v>11.3</v>
      </c>
      <c r="F620" s="83">
        <v>11.3</v>
      </c>
      <c r="G620" s="83">
        <v>11.3</v>
      </c>
      <c r="H620" s="14"/>
      <c r="I620" s="14"/>
    </row>
    <row r="621" spans="1:9" ht="18.75" customHeight="1">
      <c r="A621" s="25"/>
      <c r="B621" s="26" t="s">
        <v>147</v>
      </c>
      <c r="C621" s="26"/>
      <c r="D621" s="96" t="s">
        <v>148</v>
      </c>
      <c r="E621" s="83">
        <v>55.2</v>
      </c>
      <c r="F621" s="83">
        <v>55.2</v>
      </c>
      <c r="G621" s="83">
        <v>55.2</v>
      </c>
      <c r="H621" s="14"/>
      <c r="I621" s="14"/>
    </row>
    <row r="622" spans="1:9" ht="18.75" customHeight="1">
      <c r="A622" s="25"/>
      <c r="B622" s="26" t="s">
        <v>149</v>
      </c>
      <c r="C622" s="26"/>
      <c r="D622" s="96" t="s">
        <v>150</v>
      </c>
      <c r="E622" s="83">
        <v>45</v>
      </c>
      <c r="F622" s="83">
        <v>45</v>
      </c>
      <c r="G622" s="83">
        <v>45</v>
      </c>
      <c r="H622" s="14"/>
      <c r="I622" s="14"/>
    </row>
    <row r="623" spans="1:9" ht="18.75" customHeight="1">
      <c r="A623" s="25">
        <v>302</v>
      </c>
      <c r="B623" s="26"/>
      <c r="C623" s="26"/>
      <c r="D623" s="97" t="s">
        <v>151</v>
      </c>
      <c r="E623" s="83">
        <v>11.7</v>
      </c>
      <c r="F623" s="83">
        <v>11.7</v>
      </c>
      <c r="G623" s="83">
        <v>11.7</v>
      </c>
      <c r="H623" s="14"/>
      <c r="I623" s="14"/>
    </row>
    <row r="624" spans="1:9" ht="18.75" customHeight="1">
      <c r="A624" s="25"/>
      <c r="B624" s="26"/>
      <c r="C624" s="26"/>
      <c r="D624" s="96" t="s">
        <v>152</v>
      </c>
      <c r="E624" s="83">
        <v>5.6</v>
      </c>
      <c r="F624" s="83">
        <v>5.6</v>
      </c>
      <c r="G624" s="83">
        <v>5.6</v>
      </c>
      <c r="H624" s="14"/>
      <c r="I624" s="14"/>
    </row>
    <row r="625" spans="1:9" ht="18.75" customHeight="1">
      <c r="A625" s="25"/>
      <c r="B625" s="26" t="s">
        <v>153</v>
      </c>
      <c r="C625" s="26"/>
      <c r="D625" s="96" t="s">
        <v>154</v>
      </c>
      <c r="E625" s="83">
        <v>2</v>
      </c>
      <c r="F625" s="83">
        <v>2</v>
      </c>
      <c r="G625" s="83">
        <v>2</v>
      </c>
      <c r="H625" s="14"/>
      <c r="I625" s="14"/>
    </row>
    <row r="626" spans="1:9" ht="18.75" customHeight="1">
      <c r="A626" s="25"/>
      <c r="B626" s="26" t="s">
        <v>155</v>
      </c>
      <c r="C626" s="26"/>
      <c r="D626" s="96" t="s">
        <v>156</v>
      </c>
      <c r="E626" s="83">
        <v>4.1</v>
      </c>
      <c r="F626" s="83">
        <v>4.1</v>
      </c>
      <c r="G626" s="83">
        <v>4.1</v>
      </c>
      <c r="H626" s="14"/>
      <c r="I626" s="14"/>
    </row>
    <row r="627" spans="1:9" ht="18.75" customHeight="1">
      <c r="A627" s="25"/>
      <c r="B627" s="26" t="s">
        <v>149</v>
      </c>
      <c r="C627" s="26"/>
      <c r="D627" s="96" t="s">
        <v>157</v>
      </c>
      <c r="E627" s="83">
        <v>0</v>
      </c>
      <c r="F627" s="83">
        <v>0</v>
      </c>
      <c r="G627" s="83">
        <v>0</v>
      </c>
      <c r="H627" s="14"/>
      <c r="I627" s="14"/>
    </row>
    <row r="628" spans="1:9" ht="18.75" customHeight="1">
      <c r="A628" s="25">
        <v>303</v>
      </c>
      <c r="B628" s="26"/>
      <c r="C628" s="26"/>
      <c r="D628" s="97" t="s">
        <v>158</v>
      </c>
      <c r="E628" s="83">
        <v>40.5</v>
      </c>
      <c r="F628" s="83">
        <v>40.5</v>
      </c>
      <c r="G628" s="83">
        <v>40.5</v>
      </c>
      <c r="H628" s="14"/>
      <c r="I628" s="14"/>
    </row>
    <row r="629" spans="1:9" ht="18.75" customHeight="1">
      <c r="A629" s="25"/>
      <c r="B629" s="26" t="s">
        <v>141</v>
      </c>
      <c r="C629" s="26"/>
      <c r="D629" s="96" t="s">
        <v>159</v>
      </c>
      <c r="E629" s="83">
        <v>12.3</v>
      </c>
      <c r="F629" s="83">
        <v>12.3</v>
      </c>
      <c r="G629" s="83">
        <v>12.3</v>
      </c>
      <c r="H629" s="14"/>
      <c r="I629" s="14"/>
    </row>
    <row r="630" spans="1:9" ht="18.75" customHeight="1">
      <c r="A630" s="25"/>
      <c r="B630" s="26" t="s">
        <v>143</v>
      </c>
      <c r="C630" s="26"/>
      <c r="D630" s="96" t="s">
        <v>160</v>
      </c>
      <c r="E630" s="83">
        <v>8.6</v>
      </c>
      <c r="F630" s="83">
        <v>8.6</v>
      </c>
      <c r="G630" s="83">
        <v>8.6</v>
      </c>
      <c r="H630" s="14"/>
      <c r="I630" s="14"/>
    </row>
    <row r="631" spans="1:9" ht="18.75" customHeight="1">
      <c r="A631" s="25"/>
      <c r="B631" s="26" t="s">
        <v>161</v>
      </c>
      <c r="C631" s="26"/>
      <c r="D631" s="96" t="s">
        <v>162</v>
      </c>
      <c r="E631" s="83">
        <v>4.8</v>
      </c>
      <c r="F631" s="83">
        <v>4.8</v>
      </c>
      <c r="G631" s="83">
        <v>4.8</v>
      </c>
      <c r="H631" s="14"/>
      <c r="I631" s="14"/>
    </row>
    <row r="632" spans="1:9" ht="18.75" customHeight="1">
      <c r="A632" s="25"/>
      <c r="B632" s="26" t="s">
        <v>163</v>
      </c>
      <c r="C632" s="26"/>
      <c r="D632" s="96" t="s">
        <v>164</v>
      </c>
      <c r="E632" s="83">
        <v>0</v>
      </c>
      <c r="F632" s="83">
        <v>0</v>
      </c>
      <c r="G632" s="83">
        <v>0</v>
      </c>
      <c r="H632" s="14"/>
      <c r="I632" s="14"/>
    </row>
    <row r="633" spans="1:9" ht="18.75" customHeight="1">
      <c r="A633" s="25"/>
      <c r="B633" s="26" t="s">
        <v>165</v>
      </c>
      <c r="C633" s="26"/>
      <c r="D633" s="96" t="s">
        <v>166</v>
      </c>
      <c r="E633" s="83">
        <v>14.8</v>
      </c>
      <c r="F633" s="83">
        <v>14.8</v>
      </c>
      <c r="G633" s="83">
        <v>14.8</v>
      </c>
      <c r="H633" s="14"/>
      <c r="I633" s="14"/>
    </row>
    <row r="634" spans="1:9" ht="18.75" customHeight="1">
      <c r="A634" s="25"/>
      <c r="B634" s="26" t="s">
        <v>149</v>
      </c>
      <c r="C634" s="26"/>
      <c r="D634" s="96" t="s">
        <v>167</v>
      </c>
      <c r="E634" s="83">
        <v>0</v>
      </c>
      <c r="F634" s="83">
        <v>0</v>
      </c>
      <c r="G634" s="83">
        <v>0</v>
      </c>
      <c r="H634" s="14"/>
      <c r="I634" s="14"/>
    </row>
    <row r="635" spans="1:9" ht="18.75" customHeight="1">
      <c r="A635" s="25"/>
      <c r="B635" s="26"/>
      <c r="C635" s="26"/>
      <c r="D635" s="97" t="s">
        <v>198</v>
      </c>
      <c r="E635" s="83">
        <f>E636+E642+E647</f>
        <v>63</v>
      </c>
      <c r="F635" s="83">
        <f>F636+F642+F647</f>
        <v>63</v>
      </c>
      <c r="G635" s="83">
        <f>G636+G642+G647</f>
        <v>63</v>
      </c>
      <c r="H635" s="14"/>
      <c r="I635" s="14"/>
    </row>
    <row r="636" spans="1:9" ht="18.75" customHeight="1">
      <c r="A636" s="25">
        <v>301</v>
      </c>
      <c r="B636" s="26"/>
      <c r="C636" s="26"/>
      <c r="D636" s="97" t="s">
        <v>140</v>
      </c>
      <c r="E636" s="83">
        <v>50.5</v>
      </c>
      <c r="F636" s="83">
        <v>50.5</v>
      </c>
      <c r="G636" s="83">
        <v>50.5</v>
      </c>
      <c r="H636" s="14"/>
      <c r="I636" s="14"/>
    </row>
    <row r="637" spans="1:9" ht="18.75" customHeight="1">
      <c r="A637" s="25"/>
      <c r="B637" s="26" t="s">
        <v>141</v>
      </c>
      <c r="C637" s="26"/>
      <c r="D637" s="96" t="s">
        <v>142</v>
      </c>
      <c r="E637" s="83">
        <v>28.6</v>
      </c>
      <c r="F637" s="83">
        <v>28.6</v>
      </c>
      <c r="G637" s="83">
        <v>28.6</v>
      </c>
      <c r="H637" s="14"/>
      <c r="I637" s="14"/>
    </row>
    <row r="638" spans="1:9" ht="18.75" customHeight="1">
      <c r="A638" s="25"/>
      <c r="B638" s="26" t="s">
        <v>143</v>
      </c>
      <c r="C638" s="26"/>
      <c r="D638" s="96" t="s">
        <v>144</v>
      </c>
      <c r="E638" s="83">
        <v>0</v>
      </c>
      <c r="F638" s="83">
        <v>0</v>
      </c>
      <c r="G638" s="83">
        <v>0</v>
      </c>
      <c r="H638" s="14"/>
      <c r="I638" s="14"/>
    </row>
    <row r="639" spans="1:9" ht="18.75" customHeight="1">
      <c r="A639" s="25"/>
      <c r="B639" s="26" t="s">
        <v>145</v>
      </c>
      <c r="C639" s="26"/>
      <c r="D639" s="96" t="s">
        <v>146</v>
      </c>
      <c r="E639" s="83">
        <v>2.3</v>
      </c>
      <c r="F639" s="83">
        <v>2.3</v>
      </c>
      <c r="G639" s="83">
        <v>2.3</v>
      </c>
      <c r="H639" s="14"/>
      <c r="I639" s="14"/>
    </row>
    <row r="640" spans="1:9" ht="18.75" customHeight="1">
      <c r="A640" s="25"/>
      <c r="B640" s="26" t="s">
        <v>147</v>
      </c>
      <c r="C640" s="26"/>
      <c r="D640" s="96" t="s">
        <v>148</v>
      </c>
      <c r="E640" s="83">
        <v>10.1</v>
      </c>
      <c r="F640" s="83">
        <v>10.1</v>
      </c>
      <c r="G640" s="83">
        <v>10.1</v>
      </c>
      <c r="H640" s="14"/>
      <c r="I640" s="14"/>
    </row>
    <row r="641" spans="1:9" ht="18.75" customHeight="1">
      <c r="A641" s="25"/>
      <c r="B641" s="26" t="s">
        <v>149</v>
      </c>
      <c r="C641" s="26"/>
      <c r="D641" s="96" t="s">
        <v>150</v>
      </c>
      <c r="E641" s="83">
        <v>9.5</v>
      </c>
      <c r="F641" s="83">
        <v>9.5</v>
      </c>
      <c r="G641" s="83">
        <v>9.5</v>
      </c>
      <c r="H641" s="14"/>
      <c r="I641" s="14"/>
    </row>
    <row r="642" spans="1:9" ht="18.75" customHeight="1">
      <c r="A642" s="25">
        <v>302</v>
      </c>
      <c r="B642" s="26"/>
      <c r="C642" s="26"/>
      <c r="D642" s="97" t="s">
        <v>151</v>
      </c>
      <c r="E642" s="83">
        <v>9.4</v>
      </c>
      <c r="F642" s="83">
        <v>9.4</v>
      </c>
      <c r="G642" s="83">
        <v>9.4</v>
      </c>
      <c r="H642" s="14"/>
      <c r="I642" s="14"/>
    </row>
    <row r="643" spans="1:9" ht="18.75" customHeight="1">
      <c r="A643" s="25"/>
      <c r="B643" s="26"/>
      <c r="C643" s="26"/>
      <c r="D643" s="96" t="s">
        <v>152</v>
      </c>
      <c r="E643" s="83">
        <v>1.4</v>
      </c>
      <c r="F643" s="83">
        <v>1.4</v>
      </c>
      <c r="G643" s="83">
        <v>1.4</v>
      </c>
      <c r="H643" s="14"/>
      <c r="I643" s="14"/>
    </row>
    <row r="644" spans="1:9" ht="18.75" customHeight="1">
      <c r="A644" s="25"/>
      <c r="B644" s="26" t="s">
        <v>153</v>
      </c>
      <c r="C644" s="26"/>
      <c r="D644" s="96" t="s">
        <v>154</v>
      </c>
      <c r="E644" s="83">
        <v>0.4</v>
      </c>
      <c r="F644" s="83">
        <v>0.4</v>
      </c>
      <c r="G644" s="83">
        <v>0.4</v>
      </c>
      <c r="H644" s="14"/>
      <c r="I644" s="14"/>
    </row>
    <row r="645" spans="1:9" ht="18.75" customHeight="1">
      <c r="A645" s="25"/>
      <c r="B645" s="26" t="s">
        <v>155</v>
      </c>
      <c r="C645" s="26"/>
      <c r="D645" s="96" t="s">
        <v>156</v>
      </c>
      <c r="E645" s="83">
        <v>0.9</v>
      </c>
      <c r="F645" s="83">
        <v>0.9</v>
      </c>
      <c r="G645" s="83">
        <v>0.9</v>
      </c>
      <c r="H645" s="14"/>
      <c r="I645" s="14"/>
    </row>
    <row r="646" spans="1:9" ht="18.75" customHeight="1">
      <c r="A646" s="25"/>
      <c r="B646" s="26" t="s">
        <v>149</v>
      </c>
      <c r="C646" s="26"/>
      <c r="D646" s="96" t="s">
        <v>157</v>
      </c>
      <c r="E646" s="83">
        <v>6.7</v>
      </c>
      <c r="F646" s="83">
        <v>6.7</v>
      </c>
      <c r="G646" s="83">
        <v>6.7</v>
      </c>
      <c r="H646" s="14"/>
      <c r="I646" s="14"/>
    </row>
    <row r="647" spans="1:9" ht="18.75" customHeight="1">
      <c r="A647" s="25">
        <v>303</v>
      </c>
      <c r="B647" s="26"/>
      <c r="C647" s="26"/>
      <c r="D647" s="97" t="s">
        <v>158</v>
      </c>
      <c r="E647" s="83">
        <v>3.1</v>
      </c>
      <c r="F647" s="83">
        <v>3.1</v>
      </c>
      <c r="G647" s="83">
        <v>3.1</v>
      </c>
      <c r="H647" s="14"/>
      <c r="I647" s="14"/>
    </row>
    <row r="648" spans="1:9" ht="18.75" customHeight="1">
      <c r="A648" s="25"/>
      <c r="B648" s="26" t="s">
        <v>141</v>
      </c>
      <c r="C648" s="26"/>
      <c r="D648" s="96" t="s">
        <v>159</v>
      </c>
      <c r="E648" s="83">
        <v>0</v>
      </c>
      <c r="F648" s="83">
        <v>0</v>
      </c>
      <c r="G648" s="83">
        <v>0</v>
      </c>
      <c r="H648" s="14"/>
      <c r="I648" s="14"/>
    </row>
    <row r="649" spans="1:9" ht="18.75" customHeight="1">
      <c r="A649" s="25"/>
      <c r="B649" s="26" t="s">
        <v>143</v>
      </c>
      <c r="C649" s="26"/>
      <c r="D649" s="96" t="s">
        <v>160</v>
      </c>
      <c r="E649" s="83"/>
      <c r="F649" s="83"/>
      <c r="G649" s="83"/>
      <c r="H649" s="14"/>
      <c r="I649" s="14"/>
    </row>
    <row r="650" spans="1:9" ht="18.75" customHeight="1">
      <c r="A650" s="25"/>
      <c r="B650" s="26" t="s">
        <v>161</v>
      </c>
      <c r="C650" s="26"/>
      <c r="D650" s="96" t="s">
        <v>162</v>
      </c>
      <c r="E650" s="83">
        <v>0</v>
      </c>
      <c r="F650" s="83">
        <v>0</v>
      </c>
      <c r="G650" s="83">
        <v>0</v>
      </c>
      <c r="H650" s="14"/>
      <c r="I650" s="14"/>
    </row>
    <row r="651" spans="1:9" ht="18.75" customHeight="1">
      <c r="A651" s="25"/>
      <c r="B651" s="26" t="s">
        <v>163</v>
      </c>
      <c r="C651" s="26"/>
      <c r="D651" s="96" t="s">
        <v>164</v>
      </c>
      <c r="E651" s="83">
        <v>0</v>
      </c>
      <c r="F651" s="83">
        <v>0</v>
      </c>
      <c r="G651" s="83">
        <v>0</v>
      </c>
      <c r="H651" s="14"/>
      <c r="I651" s="14"/>
    </row>
    <row r="652" spans="1:9" ht="18.75" customHeight="1">
      <c r="A652" s="25"/>
      <c r="B652" s="26" t="s">
        <v>165</v>
      </c>
      <c r="C652" s="26"/>
      <c r="D652" s="96" t="s">
        <v>166</v>
      </c>
      <c r="E652" s="83">
        <v>3.1</v>
      </c>
      <c r="F652" s="83">
        <v>3.1</v>
      </c>
      <c r="G652" s="83">
        <v>3.1</v>
      </c>
      <c r="H652" s="14"/>
      <c r="I652" s="14"/>
    </row>
    <row r="653" spans="1:9" ht="18.75" customHeight="1">
      <c r="A653" s="25"/>
      <c r="B653" s="26" t="s">
        <v>149</v>
      </c>
      <c r="C653" s="26"/>
      <c r="D653" s="96" t="s">
        <v>167</v>
      </c>
      <c r="E653" s="83">
        <v>0</v>
      </c>
      <c r="F653" s="83">
        <v>0</v>
      </c>
      <c r="G653" s="83">
        <v>0</v>
      </c>
      <c r="H653" s="14"/>
      <c r="I653" s="14"/>
    </row>
    <row r="654" spans="1:9" ht="18.75" customHeight="1">
      <c r="A654" s="25"/>
      <c r="B654" s="26"/>
      <c r="C654" s="26"/>
      <c r="D654" s="97" t="s">
        <v>199</v>
      </c>
      <c r="E654" s="83">
        <f>E655+E661+E666</f>
        <v>102.39999999999999</v>
      </c>
      <c r="F654" s="83">
        <f>F655+F661+F666</f>
        <v>102.39999999999999</v>
      </c>
      <c r="G654" s="83">
        <f>G655+G661+G666</f>
        <v>102.39999999999999</v>
      </c>
      <c r="H654" s="14"/>
      <c r="I654" s="14"/>
    </row>
    <row r="655" spans="1:9" ht="18.75" customHeight="1">
      <c r="A655" s="25">
        <v>301</v>
      </c>
      <c r="B655" s="26"/>
      <c r="C655" s="26"/>
      <c r="D655" s="97" t="s">
        <v>140</v>
      </c>
      <c r="E655" s="83">
        <v>15.5</v>
      </c>
      <c r="F655" s="83">
        <v>15.5</v>
      </c>
      <c r="G655" s="83">
        <v>15.5</v>
      </c>
      <c r="H655" s="14"/>
      <c r="I655" s="14"/>
    </row>
    <row r="656" spans="1:9" ht="18.75" customHeight="1">
      <c r="A656" s="25"/>
      <c r="B656" s="26" t="s">
        <v>141</v>
      </c>
      <c r="C656" s="26"/>
      <c r="D656" s="96" t="s">
        <v>142</v>
      </c>
      <c r="E656" s="83">
        <v>10.2</v>
      </c>
      <c r="F656" s="83">
        <v>10.2</v>
      </c>
      <c r="G656" s="83">
        <v>10.2</v>
      </c>
      <c r="H656" s="14"/>
      <c r="I656" s="14"/>
    </row>
    <row r="657" spans="1:9" ht="18.75" customHeight="1">
      <c r="A657" s="25"/>
      <c r="B657" s="26" t="s">
        <v>143</v>
      </c>
      <c r="C657" s="26"/>
      <c r="D657" s="96" t="s">
        <v>144</v>
      </c>
      <c r="E657" s="83">
        <v>0</v>
      </c>
      <c r="F657" s="83">
        <v>0</v>
      </c>
      <c r="G657" s="83">
        <v>0</v>
      </c>
      <c r="H657" s="14"/>
      <c r="I657" s="14"/>
    </row>
    <row r="658" spans="1:9" ht="18.75" customHeight="1">
      <c r="A658" s="25"/>
      <c r="B658" s="26" t="s">
        <v>145</v>
      </c>
      <c r="C658" s="26"/>
      <c r="D658" s="96" t="s">
        <v>146</v>
      </c>
      <c r="E658" s="83">
        <v>0.8</v>
      </c>
      <c r="F658" s="83">
        <v>0.8</v>
      </c>
      <c r="G658" s="83">
        <v>0.8</v>
      </c>
      <c r="H658" s="14"/>
      <c r="I658" s="14"/>
    </row>
    <row r="659" spans="1:9" ht="18.75" customHeight="1">
      <c r="A659" s="25"/>
      <c r="B659" s="26" t="s">
        <v>147</v>
      </c>
      <c r="C659" s="26"/>
      <c r="D659" s="96" t="s">
        <v>148</v>
      </c>
      <c r="E659" s="83">
        <v>1.4</v>
      </c>
      <c r="F659" s="83">
        <v>1.4</v>
      </c>
      <c r="G659" s="83">
        <v>1.4</v>
      </c>
      <c r="H659" s="14"/>
      <c r="I659" s="14"/>
    </row>
    <row r="660" spans="1:9" ht="18.75" customHeight="1">
      <c r="A660" s="25"/>
      <c r="B660" s="26" t="s">
        <v>149</v>
      </c>
      <c r="C660" s="26"/>
      <c r="D660" s="96" t="s">
        <v>150</v>
      </c>
      <c r="E660" s="83">
        <v>3.1</v>
      </c>
      <c r="F660" s="83">
        <v>3.1</v>
      </c>
      <c r="G660" s="83">
        <v>3.1</v>
      </c>
      <c r="H660" s="14"/>
      <c r="I660" s="14"/>
    </row>
    <row r="661" spans="1:9" ht="18.75" customHeight="1">
      <c r="A661" s="25">
        <v>302</v>
      </c>
      <c r="B661" s="26"/>
      <c r="C661" s="26"/>
      <c r="D661" s="97" t="s">
        <v>151</v>
      </c>
      <c r="E661" s="83">
        <v>5.8</v>
      </c>
      <c r="F661" s="83">
        <v>5.8</v>
      </c>
      <c r="G661" s="83">
        <v>5.8</v>
      </c>
      <c r="H661" s="14"/>
      <c r="I661" s="14"/>
    </row>
    <row r="662" spans="1:9" ht="18.75" customHeight="1">
      <c r="A662" s="25"/>
      <c r="B662" s="26"/>
      <c r="C662" s="26"/>
      <c r="D662" s="96" t="s">
        <v>152</v>
      </c>
      <c r="E662" s="83">
        <v>0.4</v>
      </c>
      <c r="F662" s="83">
        <v>0.4</v>
      </c>
      <c r="G662" s="83">
        <v>0.4</v>
      </c>
      <c r="H662" s="14"/>
      <c r="I662" s="14"/>
    </row>
    <row r="663" spans="1:9" ht="18.75" customHeight="1">
      <c r="A663" s="25"/>
      <c r="B663" s="26" t="s">
        <v>153</v>
      </c>
      <c r="C663" s="26"/>
      <c r="D663" s="96" t="s">
        <v>154</v>
      </c>
      <c r="E663" s="83">
        <v>0.1</v>
      </c>
      <c r="F663" s="83">
        <v>0.1</v>
      </c>
      <c r="G663" s="83">
        <v>0.1</v>
      </c>
      <c r="H663" s="14"/>
      <c r="I663" s="14"/>
    </row>
    <row r="664" spans="1:9" ht="18.75" customHeight="1">
      <c r="A664" s="25"/>
      <c r="B664" s="26" t="s">
        <v>155</v>
      </c>
      <c r="C664" s="26"/>
      <c r="D664" s="96" t="s">
        <v>156</v>
      </c>
      <c r="E664" s="83">
        <v>0.3</v>
      </c>
      <c r="F664" s="83">
        <v>0.3</v>
      </c>
      <c r="G664" s="83">
        <v>0.3</v>
      </c>
      <c r="H664" s="14"/>
      <c r="I664" s="14"/>
    </row>
    <row r="665" spans="1:9" ht="18.75" customHeight="1">
      <c r="A665" s="25"/>
      <c r="B665" s="26" t="s">
        <v>149</v>
      </c>
      <c r="C665" s="26"/>
      <c r="D665" s="96" t="s">
        <v>157</v>
      </c>
      <c r="E665" s="83">
        <v>5</v>
      </c>
      <c r="F665" s="83">
        <v>5</v>
      </c>
      <c r="G665" s="83">
        <v>5</v>
      </c>
      <c r="H665" s="14"/>
      <c r="I665" s="14"/>
    </row>
    <row r="666" spans="1:9" ht="18.75" customHeight="1">
      <c r="A666" s="25">
        <v>303</v>
      </c>
      <c r="B666" s="26"/>
      <c r="C666" s="26"/>
      <c r="D666" s="97" t="s">
        <v>158</v>
      </c>
      <c r="E666" s="83">
        <v>81.1</v>
      </c>
      <c r="F666" s="83">
        <v>81.1</v>
      </c>
      <c r="G666" s="83">
        <v>81.1</v>
      </c>
      <c r="H666" s="14"/>
      <c r="I666" s="14"/>
    </row>
    <row r="667" spans="1:9" ht="18.75" customHeight="1">
      <c r="A667" s="25"/>
      <c r="B667" s="26" t="s">
        <v>141</v>
      </c>
      <c r="C667" s="26"/>
      <c r="D667" s="96" t="s">
        <v>159</v>
      </c>
      <c r="E667" s="83">
        <v>0</v>
      </c>
      <c r="F667" s="83">
        <v>0</v>
      </c>
      <c r="G667" s="83">
        <v>0</v>
      </c>
      <c r="H667" s="14"/>
      <c r="I667" s="14"/>
    </row>
    <row r="668" spans="1:9" ht="18.75" customHeight="1">
      <c r="A668" s="25"/>
      <c r="B668" s="26" t="s">
        <v>143</v>
      </c>
      <c r="C668" s="26"/>
      <c r="D668" s="96" t="s">
        <v>160</v>
      </c>
      <c r="E668" s="83">
        <v>0</v>
      </c>
      <c r="F668" s="83">
        <v>0</v>
      </c>
      <c r="G668" s="83">
        <v>0</v>
      </c>
      <c r="H668" s="14"/>
      <c r="I668" s="14"/>
    </row>
    <row r="669" spans="1:9" ht="18.75" customHeight="1">
      <c r="A669" s="25"/>
      <c r="B669" s="26" t="s">
        <v>161</v>
      </c>
      <c r="C669" s="26"/>
      <c r="D669" s="96" t="s">
        <v>162</v>
      </c>
      <c r="E669" s="83">
        <v>0</v>
      </c>
      <c r="F669" s="83">
        <v>0</v>
      </c>
      <c r="G669" s="83">
        <v>0</v>
      </c>
      <c r="H669" s="14"/>
      <c r="I669" s="14"/>
    </row>
    <row r="670" spans="1:9" ht="18.75" customHeight="1">
      <c r="A670" s="25"/>
      <c r="B670" s="26" t="s">
        <v>163</v>
      </c>
      <c r="C670" s="26"/>
      <c r="D670" s="96" t="s">
        <v>164</v>
      </c>
      <c r="E670" s="83">
        <v>0</v>
      </c>
      <c r="F670" s="83">
        <v>0</v>
      </c>
      <c r="G670" s="83">
        <v>0</v>
      </c>
      <c r="H670" s="14"/>
      <c r="I670" s="14"/>
    </row>
    <row r="671" spans="1:9" ht="18.75" customHeight="1">
      <c r="A671" s="25"/>
      <c r="B671" s="26" t="s">
        <v>165</v>
      </c>
      <c r="C671" s="26"/>
      <c r="D671" s="96" t="s">
        <v>166</v>
      </c>
      <c r="E671" s="83">
        <v>1.1</v>
      </c>
      <c r="F671" s="83">
        <v>1.1</v>
      </c>
      <c r="G671" s="83">
        <v>1.1</v>
      </c>
      <c r="H671" s="14"/>
      <c r="I671" s="14"/>
    </row>
    <row r="672" spans="1:9" ht="18.75" customHeight="1">
      <c r="A672" s="25"/>
      <c r="B672" s="26" t="s">
        <v>149</v>
      </c>
      <c r="C672" s="26"/>
      <c r="D672" s="96" t="s">
        <v>167</v>
      </c>
      <c r="E672" s="83">
        <v>80</v>
      </c>
      <c r="F672" s="83">
        <v>80</v>
      </c>
      <c r="G672" s="83">
        <v>80</v>
      </c>
      <c r="H672" s="14"/>
      <c r="I672" s="14"/>
    </row>
  </sheetData>
  <sheetProtection formatCells="0" formatColumns="0" formatRows="0"/>
  <mergeCells count="11">
    <mergeCell ref="E5:E6"/>
    <mergeCell ref="H5:H6"/>
    <mergeCell ref="I5:I6"/>
    <mergeCell ref="A2:I2"/>
    <mergeCell ref="A4:C4"/>
    <mergeCell ref="E4:I4"/>
    <mergeCell ref="F5:G5"/>
    <mergeCell ref="A5:A6"/>
    <mergeCell ref="B5:B6"/>
    <mergeCell ref="C5:C6"/>
    <mergeCell ref="D4:D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1"/>
  <sheetViews>
    <sheetView showGridLines="0" showZeros="0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4" sqref="H24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0" customWidth="1"/>
    <col min="7" max="7" width="11.33203125" style="0" customWidth="1"/>
    <col min="8" max="8" width="13.66015625" style="0" customWidth="1"/>
    <col min="9" max="10" width="9.83203125" style="0" customWidth="1"/>
    <col min="11" max="15" width="7.83203125" style="0" customWidth="1"/>
    <col min="16" max="16" width="10.83203125" style="0" customWidth="1"/>
    <col min="17" max="17" width="12.66015625" style="0" customWidth="1"/>
    <col min="18" max="20" width="7.83203125" style="0" customWidth="1"/>
    <col min="21" max="21" width="11.66015625" style="0" customWidth="1"/>
  </cols>
  <sheetData>
    <row r="1" ht="12.75" customHeight="1">
      <c r="A1" t="s">
        <v>89</v>
      </c>
    </row>
    <row r="2" spans="1:21" ht="16.5" customHeight="1">
      <c r="A2" s="169" t="s">
        <v>127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4:21" ht="12.75" customHeight="1">
      <c r="D3" s="7"/>
      <c r="E3" s="81"/>
      <c r="F3" s="82"/>
      <c r="G3" s="9"/>
      <c r="H3" s="9"/>
      <c r="I3" s="16"/>
      <c r="J3" s="17"/>
      <c r="L3" s="18"/>
      <c r="P3" s="18"/>
      <c r="Q3" s="18"/>
      <c r="R3" s="18"/>
      <c r="S3" s="18"/>
      <c r="T3" s="18"/>
      <c r="U3" s="18" t="s">
        <v>3</v>
      </c>
    </row>
    <row r="4" spans="1:21" ht="14.25" customHeight="1">
      <c r="A4" s="141" t="s">
        <v>67</v>
      </c>
      <c r="B4" s="141"/>
      <c r="C4" s="141"/>
      <c r="D4" s="182" t="s">
        <v>90</v>
      </c>
      <c r="E4" s="165" t="s">
        <v>91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8" t="s">
        <v>92</v>
      </c>
      <c r="Q4" s="141"/>
      <c r="R4" s="141"/>
      <c r="S4" s="141"/>
      <c r="T4" s="141"/>
      <c r="U4" s="141"/>
    </row>
    <row r="5" spans="1:21" ht="14.25" customHeight="1">
      <c r="A5" s="141"/>
      <c r="B5" s="141"/>
      <c r="C5" s="141"/>
      <c r="D5" s="141"/>
      <c r="E5" s="183" t="s">
        <v>9</v>
      </c>
      <c r="F5" s="189" t="s">
        <v>93</v>
      </c>
      <c r="G5" s="189"/>
      <c r="H5" s="189"/>
      <c r="I5" s="189"/>
      <c r="J5" s="190"/>
      <c r="K5" s="150" t="s">
        <v>13</v>
      </c>
      <c r="L5" s="179" t="s">
        <v>94</v>
      </c>
      <c r="M5" s="135"/>
      <c r="N5" s="135"/>
      <c r="O5" s="178" t="s">
        <v>95</v>
      </c>
      <c r="P5" s="171" t="s">
        <v>96</v>
      </c>
      <c r="Q5" s="171"/>
      <c r="R5" s="171"/>
      <c r="S5" s="171"/>
      <c r="T5" s="171"/>
      <c r="U5" s="171"/>
    </row>
    <row r="6" spans="1:21" ht="14.25" customHeight="1">
      <c r="A6" s="164" t="s">
        <v>70</v>
      </c>
      <c r="B6" s="164" t="s">
        <v>71</v>
      </c>
      <c r="C6" s="164" t="s">
        <v>72</v>
      </c>
      <c r="D6" s="141"/>
      <c r="E6" s="184"/>
      <c r="F6" s="186" t="s">
        <v>74</v>
      </c>
      <c r="G6" s="177" t="s">
        <v>10</v>
      </c>
      <c r="H6" s="150"/>
      <c r="I6" s="187" t="s">
        <v>86</v>
      </c>
      <c r="J6" s="174" t="s">
        <v>97</v>
      </c>
      <c r="K6" s="150"/>
      <c r="L6" s="180"/>
      <c r="M6" s="150"/>
      <c r="N6" s="150"/>
      <c r="O6" s="171"/>
      <c r="P6" s="171" t="s">
        <v>16</v>
      </c>
      <c r="Q6" s="171" t="s">
        <v>98</v>
      </c>
      <c r="R6" s="171"/>
      <c r="S6" s="171"/>
      <c r="T6" s="171" t="s">
        <v>94</v>
      </c>
      <c r="U6" s="171" t="s">
        <v>99</v>
      </c>
    </row>
    <row r="7" spans="1:21" ht="14.25" customHeight="1">
      <c r="A7" s="164"/>
      <c r="B7" s="164"/>
      <c r="C7" s="164"/>
      <c r="D7" s="141"/>
      <c r="E7" s="184"/>
      <c r="F7" s="186"/>
      <c r="G7" s="162" t="s">
        <v>100</v>
      </c>
      <c r="H7" s="167" t="s">
        <v>17</v>
      </c>
      <c r="I7" s="187"/>
      <c r="J7" s="174"/>
      <c r="K7" s="150"/>
      <c r="L7" s="176" t="s">
        <v>101</v>
      </c>
      <c r="M7" s="177" t="s">
        <v>102</v>
      </c>
      <c r="N7" s="177" t="s">
        <v>103</v>
      </c>
      <c r="O7" s="171"/>
      <c r="P7" s="171"/>
      <c r="Q7" s="150" t="s">
        <v>104</v>
      </c>
      <c r="R7" s="150" t="s">
        <v>11</v>
      </c>
      <c r="S7" s="150" t="s">
        <v>12</v>
      </c>
      <c r="T7" s="171"/>
      <c r="U7" s="171"/>
    </row>
    <row r="8" spans="1:21" ht="14.25" customHeight="1">
      <c r="A8" s="10" t="s">
        <v>77</v>
      </c>
      <c r="B8" s="10" t="s">
        <v>77</v>
      </c>
      <c r="C8" s="10" t="s">
        <v>77</v>
      </c>
      <c r="D8" s="138"/>
      <c r="E8" s="185"/>
      <c r="F8" s="186"/>
      <c r="G8" s="162"/>
      <c r="H8" s="162"/>
      <c r="I8" s="187"/>
      <c r="J8" s="174"/>
      <c r="K8" s="175"/>
      <c r="L8" s="176"/>
      <c r="M8" s="150"/>
      <c r="N8" s="150"/>
      <c r="O8" s="171"/>
      <c r="P8" s="181"/>
      <c r="Q8" s="150"/>
      <c r="R8" s="150"/>
      <c r="S8" s="150"/>
      <c r="T8" s="171"/>
      <c r="U8" s="171"/>
    </row>
    <row r="9" spans="1:22" ht="21" customHeight="1">
      <c r="A9" s="11"/>
      <c r="B9" s="12"/>
      <c r="C9" s="12"/>
      <c r="D9" s="79" t="s">
        <v>52</v>
      </c>
      <c r="E9" s="83">
        <f>F9</f>
        <v>29851.5</v>
      </c>
      <c r="F9" s="83">
        <f>G9+J9</f>
        <v>29851.5</v>
      </c>
      <c r="G9" s="83">
        <f>SUM(G10:G71)</f>
        <v>23771.5</v>
      </c>
      <c r="H9" s="83">
        <f>SUM(H10:H71)</f>
        <v>20340.5</v>
      </c>
      <c r="I9" s="83">
        <f>SUM(I10:I130)</f>
        <v>0</v>
      </c>
      <c r="J9" s="83">
        <f>SUM(J10:J130)</f>
        <v>6080</v>
      </c>
      <c r="K9" s="83">
        <f>SUM(K10:K28)</f>
        <v>0</v>
      </c>
      <c r="L9" s="83">
        <f>SUM(L10:L28)</f>
        <v>0</v>
      </c>
      <c r="M9" s="83">
        <f>SUM(M10:M28)</f>
        <v>0</v>
      </c>
      <c r="N9" s="83">
        <f>SUM(N10:N28)</f>
        <v>0</v>
      </c>
      <c r="O9" s="83">
        <f>SUM(O10:O28)</f>
        <v>0</v>
      </c>
      <c r="P9" s="83">
        <f>SUM(P10:P71)</f>
        <v>2168.7</v>
      </c>
      <c r="Q9" s="83">
        <f>SUM(Q10:Q71)</f>
        <v>2168.7</v>
      </c>
      <c r="R9" s="83">
        <f>SUM(R10:R28)</f>
        <v>0</v>
      </c>
      <c r="S9" s="83">
        <f>SUM(S10:S28)</f>
        <v>0</v>
      </c>
      <c r="T9" s="83">
        <f>SUM(T10:T28)</f>
        <v>0</v>
      </c>
      <c r="U9" s="83">
        <f>SUM(U10:U28)</f>
        <v>0</v>
      </c>
      <c r="V9" s="1"/>
    </row>
    <row r="10" spans="1:22" ht="21" customHeight="1">
      <c r="A10" s="11">
        <v>205</v>
      </c>
      <c r="B10" s="94" t="s">
        <v>131</v>
      </c>
      <c r="C10" s="94" t="s">
        <v>131</v>
      </c>
      <c r="D10" s="102" t="s">
        <v>219</v>
      </c>
      <c r="E10" s="83">
        <f>F10+K10+L10+M10+N10+O10</f>
        <v>6024.5</v>
      </c>
      <c r="F10" s="83">
        <f>G10+I10+J10</f>
        <v>6024.5</v>
      </c>
      <c r="G10" s="103">
        <f>102.2+4441.7+1480.6</f>
        <v>6024.5</v>
      </c>
      <c r="H10" s="103">
        <f>102.2+4441.7+1480.6</f>
        <v>6024.5</v>
      </c>
      <c r="I10" s="14"/>
      <c r="J10" s="14"/>
      <c r="K10" s="20"/>
      <c r="L10" s="14"/>
      <c r="M10" s="14"/>
      <c r="N10" s="14"/>
      <c r="O10" s="14"/>
      <c r="P10" s="83">
        <f>SUM(Q10:U10)</f>
        <v>622.7</v>
      </c>
      <c r="Q10" s="14">
        <v>622.7</v>
      </c>
      <c r="R10" s="14"/>
      <c r="S10" s="14"/>
      <c r="T10" s="14"/>
      <c r="U10" s="14"/>
      <c r="V10" s="1"/>
    </row>
    <row r="11" spans="1:22" ht="21" customHeight="1">
      <c r="A11" s="11">
        <v>205</v>
      </c>
      <c r="B11" s="94" t="s">
        <v>131</v>
      </c>
      <c r="C11" s="94" t="s">
        <v>131</v>
      </c>
      <c r="D11" s="102" t="s">
        <v>220</v>
      </c>
      <c r="E11" s="83">
        <f aca="true" t="shared" si="0" ref="E11:E65">F11+K11+L11+M11+N11+O11</f>
        <v>814.3</v>
      </c>
      <c r="F11" s="83">
        <f aca="true" t="shared" si="1" ref="F11:F65">G11+I11+J11</f>
        <v>814.3</v>
      </c>
      <c r="G11" s="103">
        <f>372+442.3</f>
        <v>814.3</v>
      </c>
      <c r="H11" s="103">
        <f>372+442.3</f>
        <v>814.3</v>
      </c>
      <c r="I11" s="14"/>
      <c r="J11" s="14"/>
      <c r="K11" s="20"/>
      <c r="L11" s="14"/>
      <c r="M11" s="14"/>
      <c r="N11" s="14"/>
      <c r="O11" s="14"/>
      <c r="P11" s="83">
        <f aca="true" t="shared" si="2" ref="P11:P65">SUM(Q11:U11)</f>
        <v>0</v>
      </c>
      <c r="Q11" s="14"/>
      <c r="R11" s="14"/>
      <c r="S11" s="14"/>
      <c r="T11" s="14"/>
      <c r="U11" s="14"/>
      <c r="V11" s="1"/>
    </row>
    <row r="12" spans="1:22" ht="21" customHeight="1">
      <c r="A12" s="11">
        <v>205</v>
      </c>
      <c r="B12" s="94" t="s">
        <v>131</v>
      </c>
      <c r="C12" s="94" t="s">
        <v>134</v>
      </c>
      <c r="D12" s="102" t="s">
        <v>221</v>
      </c>
      <c r="E12" s="83">
        <f t="shared" si="0"/>
        <v>1041</v>
      </c>
      <c r="F12" s="83">
        <f t="shared" si="1"/>
        <v>1041</v>
      </c>
      <c r="G12" s="103">
        <f>80+961</f>
        <v>1041</v>
      </c>
      <c r="H12" s="103">
        <f>80+961</f>
        <v>1041</v>
      </c>
      <c r="I12" s="14"/>
      <c r="J12" s="14"/>
      <c r="K12" s="20"/>
      <c r="L12" s="14"/>
      <c r="M12" s="14"/>
      <c r="N12" s="14"/>
      <c r="O12" s="14"/>
      <c r="P12" s="83">
        <f t="shared" si="2"/>
        <v>0</v>
      </c>
      <c r="Q12" s="14"/>
      <c r="R12" s="14"/>
      <c r="S12" s="14"/>
      <c r="T12" s="14"/>
      <c r="U12" s="14"/>
      <c r="V12" s="1"/>
    </row>
    <row r="13" spans="1:22" ht="21" customHeight="1">
      <c r="A13" s="11">
        <v>205</v>
      </c>
      <c r="B13" s="94" t="s">
        <v>131</v>
      </c>
      <c r="C13" s="94" t="s">
        <v>131</v>
      </c>
      <c r="D13" s="102" t="s">
        <v>222</v>
      </c>
      <c r="E13" s="83">
        <f t="shared" si="0"/>
        <v>2135</v>
      </c>
      <c r="F13" s="83">
        <f t="shared" si="1"/>
        <v>2135</v>
      </c>
      <c r="G13" s="103">
        <v>2135</v>
      </c>
      <c r="H13" s="103">
        <v>2135</v>
      </c>
      <c r="I13" s="14"/>
      <c r="J13" s="14"/>
      <c r="K13" s="20"/>
      <c r="L13" s="14"/>
      <c r="M13" s="14"/>
      <c r="N13" s="14"/>
      <c r="O13" s="14"/>
      <c r="P13" s="83">
        <f t="shared" si="2"/>
        <v>0</v>
      </c>
      <c r="Q13" s="14"/>
      <c r="R13" s="14"/>
      <c r="S13" s="14"/>
      <c r="T13" s="14"/>
      <c r="U13" s="14"/>
      <c r="V13" s="1"/>
    </row>
    <row r="14" spans="1:22" ht="21" customHeight="1">
      <c r="A14" s="11">
        <v>205</v>
      </c>
      <c r="B14" s="94" t="s">
        <v>131</v>
      </c>
      <c r="C14" s="94" t="s">
        <v>131</v>
      </c>
      <c r="D14" s="106" t="s">
        <v>223</v>
      </c>
      <c r="E14" s="83">
        <f t="shared" si="0"/>
        <v>286.9</v>
      </c>
      <c r="F14" s="83">
        <f t="shared" si="1"/>
        <v>286.9</v>
      </c>
      <c r="G14" s="103">
        <v>286.9</v>
      </c>
      <c r="H14" s="103">
        <v>286.9</v>
      </c>
      <c r="I14" s="100"/>
      <c r="J14" s="100"/>
      <c r="K14" s="20"/>
      <c r="L14" s="14"/>
      <c r="M14" s="14"/>
      <c r="N14" s="14"/>
      <c r="O14" s="14"/>
      <c r="P14" s="83">
        <f t="shared" si="2"/>
        <v>0</v>
      </c>
      <c r="Q14" s="14"/>
      <c r="R14" s="14"/>
      <c r="S14" s="14"/>
      <c r="T14" s="14"/>
      <c r="U14" s="14"/>
      <c r="V14" s="1"/>
    </row>
    <row r="15" spans="1:22" ht="21" customHeight="1">
      <c r="A15" s="11">
        <v>205</v>
      </c>
      <c r="B15" s="94" t="s">
        <v>131</v>
      </c>
      <c r="C15" s="94" t="s">
        <v>134</v>
      </c>
      <c r="D15" s="102" t="s">
        <v>224</v>
      </c>
      <c r="E15" s="83">
        <f t="shared" si="0"/>
        <v>1373.5</v>
      </c>
      <c r="F15" s="83">
        <f t="shared" si="1"/>
        <v>1373.5</v>
      </c>
      <c r="G15" s="104">
        <f>973.5+400</f>
        <v>1373.5</v>
      </c>
      <c r="H15" s="104">
        <f>973.5+400</f>
        <v>1373.5</v>
      </c>
      <c r="I15" s="100"/>
      <c r="J15" s="100"/>
      <c r="K15" s="20"/>
      <c r="L15" s="14"/>
      <c r="M15" s="14"/>
      <c r="N15" s="14"/>
      <c r="O15" s="14"/>
      <c r="P15" s="83">
        <f t="shared" si="2"/>
        <v>0</v>
      </c>
      <c r="Q15" s="14"/>
      <c r="R15" s="14"/>
      <c r="S15" s="14"/>
      <c r="T15" s="14"/>
      <c r="U15" s="14"/>
      <c r="V15" s="1"/>
    </row>
    <row r="16" spans="1:22" ht="21" customHeight="1">
      <c r="A16" s="11">
        <v>205</v>
      </c>
      <c r="B16" s="94" t="s">
        <v>131</v>
      </c>
      <c r="C16" s="94" t="s">
        <v>134</v>
      </c>
      <c r="D16" s="102" t="s">
        <v>225</v>
      </c>
      <c r="E16" s="83">
        <f t="shared" si="0"/>
        <v>282</v>
      </c>
      <c r="F16" s="83">
        <f t="shared" si="1"/>
        <v>282</v>
      </c>
      <c r="G16" s="104">
        <f>141+141</f>
        <v>282</v>
      </c>
      <c r="H16" s="104">
        <f>141+141</f>
        <v>282</v>
      </c>
      <c r="I16" s="100"/>
      <c r="J16" s="100"/>
      <c r="K16" s="20"/>
      <c r="L16" s="14"/>
      <c r="M16" s="14"/>
      <c r="N16" s="14"/>
      <c r="O16" s="14"/>
      <c r="P16" s="83">
        <f t="shared" si="2"/>
        <v>0</v>
      </c>
      <c r="Q16" s="14"/>
      <c r="R16" s="14"/>
      <c r="S16" s="14"/>
      <c r="T16" s="14"/>
      <c r="U16" s="14"/>
      <c r="V16" s="1"/>
    </row>
    <row r="17" spans="1:22" ht="21" customHeight="1">
      <c r="A17" s="11">
        <v>205</v>
      </c>
      <c r="B17" s="94" t="s">
        <v>131</v>
      </c>
      <c r="C17" s="94" t="s">
        <v>133</v>
      </c>
      <c r="D17" s="105" t="s">
        <v>226</v>
      </c>
      <c r="E17" s="83">
        <f t="shared" si="0"/>
        <v>213.6</v>
      </c>
      <c r="F17" s="83">
        <f t="shared" si="1"/>
        <v>213.6</v>
      </c>
      <c r="G17" s="103">
        <f>150+63.6</f>
        <v>213.6</v>
      </c>
      <c r="H17" s="103">
        <f>150+63.6</f>
        <v>213.6</v>
      </c>
      <c r="I17" s="100"/>
      <c r="J17" s="100"/>
      <c r="K17" s="20"/>
      <c r="L17" s="14"/>
      <c r="M17" s="14"/>
      <c r="N17" s="14"/>
      <c r="O17" s="14"/>
      <c r="P17" s="83">
        <f t="shared" si="2"/>
        <v>0</v>
      </c>
      <c r="Q17" s="14"/>
      <c r="R17" s="14"/>
      <c r="S17" s="14"/>
      <c r="T17" s="14"/>
      <c r="U17" s="14"/>
      <c r="V17" s="1"/>
    </row>
    <row r="18" spans="1:22" ht="21" customHeight="1">
      <c r="A18" s="11">
        <v>205</v>
      </c>
      <c r="B18" s="94" t="s">
        <v>131</v>
      </c>
      <c r="C18" s="94" t="s">
        <v>133</v>
      </c>
      <c r="D18" s="105" t="s">
        <v>227</v>
      </c>
      <c r="E18" s="83">
        <f t="shared" si="0"/>
        <v>15</v>
      </c>
      <c r="F18" s="83">
        <f t="shared" si="1"/>
        <v>15</v>
      </c>
      <c r="G18" s="103">
        <v>15</v>
      </c>
      <c r="H18" s="103">
        <v>15</v>
      </c>
      <c r="I18" s="100"/>
      <c r="J18" s="100"/>
      <c r="K18" s="20"/>
      <c r="L18" s="14"/>
      <c r="M18" s="14"/>
      <c r="N18" s="14"/>
      <c r="O18" s="14"/>
      <c r="P18" s="83">
        <f t="shared" si="2"/>
        <v>0</v>
      </c>
      <c r="Q18" s="14"/>
      <c r="R18" s="14"/>
      <c r="S18" s="14"/>
      <c r="T18" s="14"/>
      <c r="U18" s="14"/>
      <c r="V18" s="1"/>
    </row>
    <row r="19" spans="1:22" ht="21" customHeight="1">
      <c r="A19" s="11">
        <v>205</v>
      </c>
      <c r="B19" s="94" t="s">
        <v>131</v>
      </c>
      <c r="C19" s="94" t="s">
        <v>131</v>
      </c>
      <c r="D19" s="105" t="s">
        <v>228</v>
      </c>
      <c r="E19" s="83">
        <f t="shared" si="0"/>
        <v>5878</v>
      </c>
      <c r="F19" s="83">
        <f t="shared" si="1"/>
        <v>5878</v>
      </c>
      <c r="G19" s="103">
        <f>5878</f>
        <v>5878</v>
      </c>
      <c r="H19" s="103">
        <f>5878</f>
        <v>5878</v>
      </c>
      <c r="I19" s="100"/>
      <c r="J19" s="100"/>
      <c r="K19" s="20"/>
      <c r="L19" s="14"/>
      <c r="M19" s="14"/>
      <c r="N19" s="14"/>
      <c r="O19" s="14"/>
      <c r="P19" s="83">
        <f t="shared" si="2"/>
        <v>0</v>
      </c>
      <c r="Q19" s="14"/>
      <c r="R19" s="14"/>
      <c r="S19" s="14"/>
      <c r="T19" s="14"/>
      <c r="U19" s="14"/>
      <c r="V19" s="1"/>
    </row>
    <row r="20" spans="1:22" ht="21" customHeight="1">
      <c r="A20" s="11">
        <v>205</v>
      </c>
      <c r="B20" s="94" t="s">
        <v>131</v>
      </c>
      <c r="C20" s="94" t="s">
        <v>131</v>
      </c>
      <c r="D20" s="105" t="s">
        <v>229</v>
      </c>
      <c r="E20" s="83">
        <f t="shared" si="0"/>
        <v>49</v>
      </c>
      <c r="F20" s="83">
        <f t="shared" si="1"/>
        <v>49</v>
      </c>
      <c r="G20" s="104">
        <v>49</v>
      </c>
      <c r="H20" s="104">
        <v>49</v>
      </c>
      <c r="I20" s="100"/>
      <c r="J20" s="100"/>
      <c r="K20" s="20"/>
      <c r="L20" s="14"/>
      <c r="M20" s="14"/>
      <c r="N20" s="14"/>
      <c r="O20" s="14"/>
      <c r="P20" s="83">
        <f t="shared" si="2"/>
        <v>0</v>
      </c>
      <c r="Q20" s="14"/>
      <c r="R20" s="14"/>
      <c r="S20" s="14"/>
      <c r="T20" s="14"/>
      <c r="U20" s="14"/>
      <c r="V20" s="1"/>
    </row>
    <row r="21" spans="1:22" ht="21" customHeight="1">
      <c r="A21" s="11">
        <v>205</v>
      </c>
      <c r="B21" s="94" t="s">
        <v>131</v>
      </c>
      <c r="C21" s="94" t="s">
        <v>131</v>
      </c>
      <c r="D21" s="105" t="s">
        <v>230</v>
      </c>
      <c r="E21" s="83">
        <f t="shared" si="0"/>
        <v>428</v>
      </c>
      <c r="F21" s="83">
        <f t="shared" si="1"/>
        <v>428</v>
      </c>
      <c r="G21" s="103">
        <v>428</v>
      </c>
      <c r="H21" s="103">
        <v>428</v>
      </c>
      <c r="I21" s="100"/>
      <c r="J21" s="100"/>
      <c r="K21" s="20"/>
      <c r="L21" s="14"/>
      <c r="M21" s="14"/>
      <c r="N21" s="14"/>
      <c r="O21" s="14"/>
      <c r="P21" s="83">
        <f t="shared" si="2"/>
        <v>0</v>
      </c>
      <c r="Q21" s="14"/>
      <c r="R21" s="14"/>
      <c r="S21" s="14"/>
      <c r="T21" s="14"/>
      <c r="U21" s="14"/>
      <c r="V21" s="1"/>
    </row>
    <row r="22" spans="1:22" ht="21" customHeight="1">
      <c r="A22" s="11">
        <v>205</v>
      </c>
      <c r="B22" s="94" t="s">
        <v>131</v>
      </c>
      <c r="C22" s="94" t="s">
        <v>134</v>
      </c>
      <c r="D22" s="105" t="s">
        <v>231</v>
      </c>
      <c r="E22" s="83">
        <f t="shared" si="0"/>
        <v>60</v>
      </c>
      <c r="F22" s="83">
        <f t="shared" si="1"/>
        <v>60</v>
      </c>
      <c r="G22" s="103">
        <f>30+30</f>
        <v>60</v>
      </c>
      <c r="H22" s="103">
        <f>30+30</f>
        <v>60</v>
      </c>
      <c r="I22" s="100"/>
      <c r="J22" s="100"/>
      <c r="K22" s="20"/>
      <c r="L22" s="14"/>
      <c r="M22" s="14"/>
      <c r="N22" s="14"/>
      <c r="O22" s="14"/>
      <c r="P22" s="83">
        <f t="shared" si="2"/>
        <v>0</v>
      </c>
      <c r="Q22" s="14"/>
      <c r="R22" s="14"/>
      <c r="S22" s="14"/>
      <c r="T22" s="14"/>
      <c r="U22" s="14"/>
      <c r="V22" s="1"/>
    </row>
    <row r="23" spans="1:22" ht="21" customHeight="1">
      <c r="A23" s="11">
        <v>205</v>
      </c>
      <c r="B23" s="94" t="s">
        <v>131</v>
      </c>
      <c r="C23" s="94" t="s">
        <v>135</v>
      </c>
      <c r="D23" s="106" t="s">
        <v>232</v>
      </c>
      <c r="E23" s="83">
        <f t="shared" si="0"/>
        <v>1.7</v>
      </c>
      <c r="F23" s="83">
        <f t="shared" si="1"/>
        <v>1.7</v>
      </c>
      <c r="G23" s="103">
        <v>1.7</v>
      </c>
      <c r="H23" s="103">
        <v>1.7</v>
      </c>
      <c r="I23" s="100"/>
      <c r="J23" s="100"/>
      <c r="K23" s="20"/>
      <c r="L23" s="14"/>
      <c r="M23" s="14"/>
      <c r="N23" s="14"/>
      <c r="O23" s="14"/>
      <c r="P23" s="83">
        <f t="shared" si="2"/>
        <v>0</v>
      </c>
      <c r="Q23" s="14"/>
      <c r="R23" s="14"/>
      <c r="S23" s="14"/>
      <c r="T23" s="14"/>
      <c r="U23" s="14"/>
      <c r="V23" s="1"/>
    </row>
    <row r="24" spans="1:22" ht="21" customHeight="1">
      <c r="A24" s="11">
        <v>205</v>
      </c>
      <c r="B24" s="94" t="s">
        <v>131</v>
      </c>
      <c r="C24" s="94" t="s">
        <v>135</v>
      </c>
      <c r="D24" s="106" t="s">
        <v>233</v>
      </c>
      <c r="E24" s="83">
        <f t="shared" si="0"/>
        <v>65.5</v>
      </c>
      <c r="F24" s="83">
        <f t="shared" si="1"/>
        <v>65.5</v>
      </c>
      <c r="G24" s="103">
        <v>65.5</v>
      </c>
      <c r="H24" s="103">
        <v>65.5</v>
      </c>
      <c r="I24" s="100"/>
      <c r="J24" s="100"/>
      <c r="K24" s="20"/>
      <c r="L24" s="14"/>
      <c r="M24" s="14"/>
      <c r="N24" s="14"/>
      <c r="O24" s="14"/>
      <c r="P24" s="83">
        <f t="shared" si="2"/>
        <v>0</v>
      </c>
      <c r="Q24" s="14"/>
      <c r="R24" s="14"/>
      <c r="S24" s="14"/>
      <c r="T24" s="14"/>
      <c r="U24" s="14"/>
      <c r="V24" s="1"/>
    </row>
    <row r="25" spans="1:22" ht="21" customHeight="1">
      <c r="A25" s="11">
        <v>205</v>
      </c>
      <c r="B25" s="94" t="s">
        <v>131</v>
      </c>
      <c r="C25" s="94" t="s">
        <v>134</v>
      </c>
      <c r="D25" s="106" t="s">
        <v>234</v>
      </c>
      <c r="E25" s="83">
        <f t="shared" si="0"/>
        <v>516.6</v>
      </c>
      <c r="F25" s="83">
        <f t="shared" si="1"/>
        <v>516.6</v>
      </c>
      <c r="G25" s="103">
        <v>516.6</v>
      </c>
      <c r="H25" s="103">
        <v>516.6</v>
      </c>
      <c r="I25" s="100"/>
      <c r="J25" s="100"/>
      <c r="K25" s="20"/>
      <c r="L25" s="14"/>
      <c r="M25" s="14"/>
      <c r="N25" s="14"/>
      <c r="O25" s="14"/>
      <c r="P25" s="83">
        <f t="shared" si="2"/>
        <v>0</v>
      </c>
      <c r="Q25" s="14"/>
      <c r="R25" s="14"/>
      <c r="S25" s="14"/>
      <c r="T25" s="14"/>
      <c r="U25" s="14"/>
      <c r="V25" s="1"/>
    </row>
    <row r="26" spans="1:22" ht="21" customHeight="1">
      <c r="A26" s="11">
        <v>205</v>
      </c>
      <c r="B26" s="94" t="s">
        <v>131</v>
      </c>
      <c r="C26" s="94" t="s">
        <v>131</v>
      </c>
      <c r="D26" s="106" t="s">
        <v>235</v>
      </c>
      <c r="E26" s="83">
        <f t="shared" si="0"/>
        <v>501.6</v>
      </c>
      <c r="F26" s="83">
        <f t="shared" si="1"/>
        <v>501.6</v>
      </c>
      <c r="G26" s="103">
        <v>501.6</v>
      </c>
      <c r="H26" s="103">
        <v>501.6</v>
      </c>
      <c r="I26" s="100"/>
      <c r="J26" s="100"/>
      <c r="K26" s="20"/>
      <c r="L26" s="14"/>
      <c r="M26" s="14"/>
      <c r="N26" s="14"/>
      <c r="O26" s="14"/>
      <c r="P26" s="83">
        <f t="shared" si="2"/>
        <v>0</v>
      </c>
      <c r="Q26" s="14"/>
      <c r="R26" s="14"/>
      <c r="S26" s="14"/>
      <c r="T26" s="14"/>
      <c r="U26" s="14"/>
      <c r="V26" s="1"/>
    </row>
    <row r="27" spans="1:22" ht="21" customHeight="1">
      <c r="A27" s="11">
        <v>205</v>
      </c>
      <c r="B27" s="94" t="s">
        <v>131</v>
      </c>
      <c r="C27" s="94" t="s">
        <v>133</v>
      </c>
      <c r="D27" s="106" t="s">
        <v>236</v>
      </c>
      <c r="E27" s="83">
        <f t="shared" si="0"/>
        <v>450</v>
      </c>
      <c r="F27" s="83">
        <f t="shared" si="1"/>
        <v>450</v>
      </c>
      <c r="G27" s="103">
        <v>450</v>
      </c>
      <c r="H27" s="103">
        <v>450</v>
      </c>
      <c r="I27" s="100"/>
      <c r="J27" s="100"/>
      <c r="K27" s="20"/>
      <c r="L27" s="14"/>
      <c r="M27" s="14"/>
      <c r="N27" s="14"/>
      <c r="O27" s="14"/>
      <c r="P27" s="83">
        <f t="shared" si="2"/>
        <v>0</v>
      </c>
      <c r="Q27" s="14"/>
      <c r="R27" s="14"/>
      <c r="S27" s="14"/>
      <c r="T27" s="14"/>
      <c r="U27" s="14"/>
      <c r="V27" s="1"/>
    </row>
    <row r="28" spans="1:22" ht="21" customHeight="1">
      <c r="A28" s="11">
        <v>205</v>
      </c>
      <c r="B28" s="94" t="s">
        <v>131</v>
      </c>
      <c r="C28" s="94" t="s">
        <v>134</v>
      </c>
      <c r="D28" s="106" t="s">
        <v>237</v>
      </c>
      <c r="E28" s="83">
        <f t="shared" si="0"/>
        <v>14.4</v>
      </c>
      <c r="F28" s="83">
        <f t="shared" si="1"/>
        <v>14.4</v>
      </c>
      <c r="G28" s="103">
        <v>14.4</v>
      </c>
      <c r="H28" s="103">
        <v>14.4</v>
      </c>
      <c r="I28" s="100"/>
      <c r="J28" s="100"/>
      <c r="K28" s="20"/>
      <c r="L28" s="14"/>
      <c r="M28" s="14"/>
      <c r="N28" s="14"/>
      <c r="O28" s="14"/>
      <c r="P28" s="83">
        <f t="shared" si="2"/>
        <v>0</v>
      </c>
      <c r="Q28" s="14"/>
      <c r="R28" s="14"/>
      <c r="S28" s="14"/>
      <c r="T28" s="14"/>
      <c r="U28" s="14"/>
      <c r="V28" s="1"/>
    </row>
    <row r="29" spans="1:22" ht="21" customHeight="1">
      <c r="A29" s="11">
        <v>205</v>
      </c>
      <c r="B29" s="94" t="s">
        <v>258</v>
      </c>
      <c r="C29" s="94" t="s">
        <v>134</v>
      </c>
      <c r="D29" s="107" t="s">
        <v>238</v>
      </c>
      <c r="E29" s="83">
        <f t="shared" si="0"/>
        <v>336</v>
      </c>
      <c r="F29" s="83">
        <f t="shared" si="1"/>
        <v>336</v>
      </c>
      <c r="G29" s="103">
        <v>336</v>
      </c>
      <c r="H29" s="103"/>
      <c r="I29" s="100"/>
      <c r="J29" s="100"/>
      <c r="K29" s="58"/>
      <c r="L29" s="58"/>
      <c r="M29" s="58"/>
      <c r="N29" s="58"/>
      <c r="O29" s="58"/>
      <c r="P29" s="83">
        <f t="shared" si="2"/>
        <v>336</v>
      </c>
      <c r="Q29" s="58">
        <v>336</v>
      </c>
      <c r="R29" s="58"/>
      <c r="S29" s="58"/>
      <c r="T29" s="58"/>
      <c r="U29" s="58"/>
      <c r="V29" s="1"/>
    </row>
    <row r="30" spans="1:22" ht="21" customHeight="1">
      <c r="A30" s="11">
        <v>205</v>
      </c>
      <c r="B30" s="94" t="s">
        <v>258</v>
      </c>
      <c r="C30" s="94" t="s">
        <v>134</v>
      </c>
      <c r="D30" s="107" t="s">
        <v>239</v>
      </c>
      <c r="E30" s="83">
        <f t="shared" si="0"/>
        <v>250</v>
      </c>
      <c r="F30" s="83">
        <f t="shared" si="1"/>
        <v>250</v>
      </c>
      <c r="G30" s="103">
        <v>250</v>
      </c>
      <c r="H30" s="103"/>
      <c r="I30" s="100"/>
      <c r="J30" s="100"/>
      <c r="K30" s="58"/>
      <c r="L30" s="58"/>
      <c r="M30" s="58"/>
      <c r="N30" s="58"/>
      <c r="O30" s="6"/>
      <c r="P30" s="83">
        <f t="shared" si="2"/>
        <v>0</v>
      </c>
      <c r="Q30" s="58"/>
      <c r="R30" s="58"/>
      <c r="S30" s="58"/>
      <c r="T30" s="58"/>
      <c r="U30" s="58"/>
      <c r="V30" s="1"/>
    </row>
    <row r="31" spans="1:22" ht="21" customHeight="1">
      <c r="A31" s="11">
        <v>205</v>
      </c>
      <c r="B31" s="94" t="s">
        <v>258</v>
      </c>
      <c r="C31" s="94" t="s">
        <v>134</v>
      </c>
      <c r="D31" s="107" t="s">
        <v>240</v>
      </c>
      <c r="E31" s="83">
        <f t="shared" si="0"/>
        <v>25</v>
      </c>
      <c r="F31" s="83">
        <f t="shared" si="1"/>
        <v>25</v>
      </c>
      <c r="G31" s="103">
        <v>25</v>
      </c>
      <c r="H31" s="103"/>
      <c r="I31" s="100"/>
      <c r="J31" s="100"/>
      <c r="K31" s="58"/>
      <c r="L31" s="58"/>
      <c r="M31" s="58"/>
      <c r="N31" s="58"/>
      <c r="O31" s="6"/>
      <c r="P31" s="83">
        <f t="shared" si="2"/>
        <v>0</v>
      </c>
      <c r="Q31" s="58"/>
      <c r="R31" s="58"/>
      <c r="S31" s="58"/>
      <c r="T31" s="58"/>
      <c r="U31" s="58"/>
      <c r="V31" s="1"/>
    </row>
    <row r="32" spans="1:22" ht="21" customHeight="1">
      <c r="A32" s="11">
        <v>205</v>
      </c>
      <c r="B32" s="94" t="s">
        <v>258</v>
      </c>
      <c r="C32" s="94" t="s">
        <v>134</v>
      </c>
      <c r="D32" s="107" t="s">
        <v>241</v>
      </c>
      <c r="E32" s="83">
        <f t="shared" si="0"/>
        <v>20</v>
      </c>
      <c r="F32" s="83">
        <f t="shared" si="1"/>
        <v>20</v>
      </c>
      <c r="G32" s="103">
        <v>20</v>
      </c>
      <c r="H32" s="103"/>
      <c r="I32" s="100"/>
      <c r="J32" s="100"/>
      <c r="K32" s="58"/>
      <c r="L32" s="58"/>
      <c r="M32" s="58"/>
      <c r="N32" s="58"/>
      <c r="O32" s="6"/>
      <c r="P32" s="83">
        <f t="shared" si="2"/>
        <v>0</v>
      </c>
      <c r="Q32" s="58"/>
      <c r="R32" s="58"/>
      <c r="S32" s="58"/>
      <c r="T32" s="58"/>
      <c r="U32" s="58"/>
      <c r="V32" s="1"/>
    </row>
    <row r="33" spans="1:22" ht="21" customHeight="1">
      <c r="A33" s="11">
        <v>205</v>
      </c>
      <c r="B33" s="94" t="s">
        <v>258</v>
      </c>
      <c r="C33" s="94" t="s">
        <v>134</v>
      </c>
      <c r="D33" s="107" t="s">
        <v>242</v>
      </c>
      <c r="E33" s="83">
        <f t="shared" si="0"/>
        <v>10</v>
      </c>
      <c r="F33" s="83">
        <f t="shared" si="1"/>
        <v>10</v>
      </c>
      <c r="G33" s="103">
        <v>10</v>
      </c>
      <c r="H33" s="103"/>
      <c r="I33" s="100"/>
      <c r="J33" s="100"/>
      <c r="K33" s="6"/>
      <c r="L33" s="58"/>
      <c r="M33" s="58"/>
      <c r="N33" s="6"/>
      <c r="O33" s="58"/>
      <c r="P33" s="83">
        <f t="shared" si="2"/>
        <v>0</v>
      </c>
      <c r="Q33" s="58"/>
      <c r="R33" s="58"/>
      <c r="S33" s="58"/>
      <c r="T33" s="58"/>
      <c r="U33" s="58"/>
      <c r="V33" s="1"/>
    </row>
    <row r="34" spans="1:22" ht="21" customHeight="1">
      <c r="A34" s="11">
        <v>205</v>
      </c>
      <c r="B34" s="94" t="s">
        <v>258</v>
      </c>
      <c r="C34" s="94" t="s">
        <v>134</v>
      </c>
      <c r="D34" s="107" t="s">
        <v>243</v>
      </c>
      <c r="E34" s="83">
        <f t="shared" si="0"/>
        <v>100</v>
      </c>
      <c r="F34" s="83">
        <f t="shared" si="1"/>
        <v>100</v>
      </c>
      <c r="G34" s="103">
        <v>100</v>
      </c>
      <c r="H34" s="103"/>
      <c r="I34" s="100"/>
      <c r="J34" s="100"/>
      <c r="K34" s="58"/>
      <c r="L34" s="58"/>
      <c r="M34" s="58"/>
      <c r="N34" s="6"/>
      <c r="O34" s="58"/>
      <c r="P34" s="83">
        <f t="shared" si="2"/>
        <v>0</v>
      </c>
      <c r="Q34" s="58"/>
      <c r="R34" s="58"/>
      <c r="S34" s="58"/>
      <c r="T34" s="58"/>
      <c r="U34" s="58"/>
      <c r="V34" s="1"/>
    </row>
    <row r="35" spans="1:22" ht="21" customHeight="1">
      <c r="A35" s="11">
        <v>205</v>
      </c>
      <c r="B35" s="94" t="s">
        <v>258</v>
      </c>
      <c r="C35" s="94" t="s">
        <v>134</v>
      </c>
      <c r="D35" s="107" t="s">
        <v>244</v>
      </c>
      <c r="E35" s="83">
        <f t="shared" si="0"/>
        <v>870</v>
      </c>
      <c r="F35" s="83">
        <f t="shared" si="1"/>
        <v>870</v>
      </c>
      <c r="G35" s="103">
        <f>470+400</f>
        <v>870</v>
      </c>
      <c r="H35" s="103"/>
      <c r="I35" s="100"/>
      <c r="J35" s="100"/>
      <c r="K35" s="6"/>
      <c r="L35" s="58"/>
      <c r="M35" s="58"/>
      <c r="N35" s="58"/>
      <c r="O35" s="6"/>
      <c r="P35" s="83">
        <f t="shared" si="2"/>
        <v>850</v>
      </c>
      <c r="Q35" s="58">
        <v>850</v>
      </c>
      <c r="R35" s="58"/>
      <c r="S35" s="58"/>
      <c r="T35" s="58"/>
      <c r="U35" s="58"/>
      <c r="V35" s="1"/>
    </row>
    <row r="36" spans="1:22" ht="21" customHeight="1">
      <c r="A36" s="11">
        <v>205</v>
      </c>
      <c r="B36" s="94" t="s">
        <v>130</v>
      </c>
      <c r="C36" s="94" t="s">
        <v>131</v>
      </c>
      <c r="D36" s="107" t="s">
        <v>245</v>
      </c>
      <c r="E36" s="83">
        <f t="shared" si="0"/>
        <v>17</v>
      </c>
      <c r="F36" s="83">
        <f t="shared" si="1"/>
        <v>17</v>
      </c>
      <c r="G36" s="103">
        <v>17</v>
      </c>
      <c r="H36" s="103">
        <v>17</v>
      </c>
      <c r="I36" s="100"/>
      <c r="J36" s="100"/>
      <c r="K36" s="6"/>
      <c r="L36" s="58"/>
      <c r="M36" s="58"/>
      <c r="N36" s="58"/>
      <c r="O36" s="58"/>
      <c r="P36" s="83">
        <f t="shared" si="2"/>
        <v>0</v>
      </c>
      <c r="Q36" s="58"/>
      <c r="R36" s="58"/>
      <c r="S36" s="58"/>
      <c r="T36" s="58"/>
      <c r="U36" s="58"/>
      <c r="V36" s="1"/>
    </row>
    <row r="37" spans="1:22" ht="21" customHeight="1">
      <c r="A37" s="11">
        <v>205</v>
      </c>
      <c r="B37" s="94" t="s">
        <v>130</v>
      </c>
      <c r="C37" s="94" t="s">
        <v>131</v>
      </c>
      <c r="D37" s="107" t="s">
        <v>246</v>
      </c>
      <c r="E37" s="83">
        <f t="shared" si="0"/>
        <v>20</v>
      </c>
      <c r="F37" s="83">
        <f t="shared" si="1"/>
        <v>20</v>
      </c>
      <c r="G37" s="103">
        <v>20</v>
      </c>
      <c r="H37" s="103">
        <v>20</v>
      </c>
      <c r="I37" s="100"/>
      <c r="J37" s="100"/>
      <c r="K37" s="6"/>
      <c r="L37" s="58"/>
      <c r="M37" s="58"/>
      <c r="N37" s="6"/>
      <c r="O37" s="6"/>
      <c r="P37" s="83">
        <f t="shared" si="2"/>
        <v>0</v>
      </c>
      <c r="Q37" s="58"/>
      <c r="R37" s="58"/>
      <c r="S37" s="58"/>
      <c r="T37" s="58"/>
      <c r="U37" s="58"/>
      <c r="V37" s="1"/>
    </row>
    <row r="38" spans="1:21" ht="21" customHeight="1">
      <c r="A38" s="11">
        <v>205</v>
      </c>
      <c r="B38" s="94" t="s">
        <v>130</v>
      </c>
      <c r="C38" s="94" t="s">
        <v>131</v>
      </c>
      <c r="D38" s="107" t="s">
        <v>247</v>
      </c>
      <c r="E38" s="83">
        <f t="shared" si="0"/>
        <v>5</v>
      </c>
      <c r="F38" s="83">
        <f t="shared" si="1"/>
        <v>5</v>
      </c>
      <c r="G38" s="83">
        <v>5</v>
      </c>
      <c r="H38" s="100">
        <v>5</v>
      </c>
      <c r="I38" s="100"/>
      <c r="J38" s="100"/>
      <c r="K38" s="6"/>
      <c r="L38" s="58"/>
      <c r="M38" s="58"/>
      <c r="N38" s="58"/>
      <c r="O38" s="6"/>
      <c r="P38" s="83">
        <f t="shared" si="2"/>
        <v>0</v>
      </c>
      <c r="Q38" s="58"/>
      <c r="R38" s="58"/>
      <c r="S38" s="58"/>
      <c r="T38" s="58"/>
      <c r="U38" s="58"/>
    </row>
    <row r="39" spans="1:21" ht="21" customHeight="1">
      <c r="A39" s="11">
        <v>205</v>
      </c>
      <c r="B39" s="94" t="s">
        <v>132</v>
      </c>
      <c r="C39" s="94" t="s">
        <v>131</v>
      </c>
      <c r="D39" s="107" t="s">
        <v>248</v>
      </c>
      <c r="E39" s="83">
        <f t="shared" si="0"/>
        <v>68</v>
      </c>
      <c r="F39" s="83">
        <f t="shared" si="1"/>
        <v>68</v>
      </c>
      <c r="G39" s="103">
        <v>68</v>
      </c>
      <c r="H39" s="103">
        <v>68</v>
      </c>
      <c r="I39" s="100"/>
      <c r="J39" s="100"/>
      <c r="K39" s="6"/>
      <c r="L39" s="58"/>
      <c r="M39" s="58"/>
      <c r="N39" s="6"/>
      <c r="O39" s="6"/>
      <c r="P39" s="83">
        <f t="shared" si="2"/>
        <v>0</v>
      </c>
      <c r="Q39" s="58"/>
      <c r="R39" s="58"/>
      <c r="S39" s="58"/>
      <c r="T39" s="58"/>
      <c r="U39" s="58"/>
    </row>
    <row r="40" spans="1:22" ht="21" customHeight="1">
      <c r="A40" s="11">
        <v>205</v>
      </c>
      <c r="B40" s="94" t="s">
        <v>132</v>
      </c>
      <c r="C40" s="94" t="s">
        <v>131</v>
      </c>
      <c r="D40" s="107" t="s">
        <v>249</v>
      </c>
      <c r="E40" s="83">
        <f t="shared" si="0"/>
        <v>79.9</v>
      </c>
      <c r="F40" s="83">
        <f t="shared" si="1"/>
        <v>79.9</v>
      </c>
      <c r="G40" s="103">
        <v>79.9</v>
      </c>
      <c r="H40" s="103">
        <v>79.9</v>
      </c>
      <c r="I40" s="100"/>
      <c r="J40" s="108"/>
      <c r="K40" s="6"/>
      <c r="L40" s="58"/>
      <c r="M40" s="58"/>
      <c r="N40" s="58"/>
      <c r="O40" s="6"/>
      <c r="P40" s="83">
        <f t="shared" si="2"/>
        <v>0</v>
      </c>
      <c r="Q40" s="58"/>
      <c r="R40" s="58"/>
      <c r="S40" s="58"/>
      <c r="T40" s="58"/>
      <c r="U40" s="58"/>
      <c r="V40" s="1"/>
    </row>
    <row r="41" spans="1:22" ht="21" customHeight="1">
      <c r="A41" s="11">
        <v>205</v>
      </c>
      <c r="B41" s="94" t="s">
        <v>130</v>
      </c>
      <c r="C41" s="94" t="s">
        <v>131</v>
      </c>
      <c r="D41" s="113" t="s">
        <v>250</v>
      </c>
      <c r="E41" s="83">
        <f t="shared" si="0"/>
        <v>23</v>
      </c>
      <c r="F41" s="83">
        <f t="shared" si="1"/>
        <v>23</v>
      </c>
      <c r="G41" s="113">
        <v>23</v>
      </c>
      <c r="H41" s="100"/>
      <c r="I41" s="100"/>
      <c r="J41" s="108"/>
      <c r="K41" s="6"/>
      <c r="L41" s="58"/>
      <c r="M41" s="58"/>
      <c r="N41" s="6"/>
      <c r="O41" s="6"/>
      <c r="P41" s="83">
        <f t="shared" si="2"/>
        <v>0</v>
      </c>
      <c r="Q41" s="58"/>
      <c r="R41" s="58"/>
      <c r="S41" s="58"/>
      <c r="T41" s="58"/>
      <c r="U41" s="58"/>
      <c r="V41" s="1"/>
    </row>
    <row r="42" spans="1:22" ht="21" customHeight="1">
      <c r="A42" s="11">
        <v>205</v>
      </c>
      <c r="B42" s="94" t="s">
        <v>259</v>
      </c>
      <c r="C42" s="94" t="s">
        <v>131</v>
      </c>
      <c r="D42" s="113" t="s">
        <v>251</v>
      </c>
      <c r="E42" s="83">
        <f t="shared" si="0"/>
        <v>10</v>
      </c>
      <c r="F42" s="83">
        <f t="shared" si="1"/>
        <v>10</v>
      </c>
      <c r="G42" s="113">
        <v>10</v>
      </c>
      <c r="H42" s="100"/>
      <c r="I42" s="100"/>
      <c r="J42" s="108"/>
      <c r="K42" s="6"/>
      <c r="L42" s="58"/>
      <c r="M42" s="58"/>
      <c r="N42" s="6"/>
      <c r="O42" s="6"/>
      <c r="P42" s="83">
        <f t="shared" si="2"/>
        <v>0</v>
      </c>
      <c r="Q42" s="58"/>
      <c r="R42" s="58"/>
      <c r="S42" s="58"/>
      <c r="T42" s="58"/>
      <c r="U42" s="58"/>
      <c r="V42" s="1"/>
    </row>
    <row r="43" spans="1:22" ht="21" customHeight="1">
      <c r="A43" s="11">
        <v>205</v>
      </c>
      <c r="B43" s="94" t="s">
        <v>131</v>
      </c>
      <c r="C43" s="94" t="s">
        <v>130</v>
      </c>
      <c r="D43" s="114" t="s">
        <v>212</v>
      </c>
      <c r="E43" s="83">
        <f t="shared" si="0"/>
        <v>78.5</v>
      </c>
      <c r="F43" s="83">
        <f t="shared" si="1"/>
        <v>78.5</v>
      </c>
      <c r="G43" s="114">
        <v>78.5</v>
      </c>
      <c r="H43" s="100"/>
      <c r="I43" s="100"/>
      <c r="J43" s="108"/>
      <c r="K43" s="6"/>
      <c r="L43" s="58"/>
      <c r="M43" s="58"/>
      <c r="N43" s="6"/>
      <c r="O43" s="6"/>
      <c r="P43" s="83">
        <f t="shared" si="2"/>
        <v>0</v>
      </c>
      <c r="Q43" s="58"/>
      <c r="R43" s="58"/>
      <c r="S43" s="58"/>
      <c r="T43" s="58"/>
      <c r="U43" s="58"/>
      <c r="V43" s="1"/>
    </row>
    <row r="44" spans="1:22" ht="21" customHeight="1">
      <c r="A44" s="11">
        <v>205</v>
      </c>
      <c r="B44" s="94" t="s">
        <v>131</v>
      </c>
      <c r="C44" s="94" t="s">
        <v>130</v>
      </c>
      <c r="D44" s="114" t="s">
        <v>213</v>
      </c>
      <c r="E44" s="83">
        <f t="shared" si="0"/>
        <v>30</v>
      </c>
      <c r="F44" s="83">
        <f t="shared" si="1"/>
        <v>30</v>
      </c>
      <c r="G44" s="114">
        <v>30</v>
      </c>
      <c r="H44" s="100"/>
      <c r="I44" s="100"/>
      <c r="J44" s="108"/>
      <c r="K44" s="6"/>
      <c r="L44" s="58"/>
      <c r="M44" s="58"/>
      <c r="N44" s="6"/>
      <c r="O44" s="6"/>
      <c r="P44" s="83">
        <f t="shared" si="2"/>
        <v>30</v>
      </c>
      <c r="Q44" s="58">
        <v>30</v>
      </c>
      <c r="R44" s="58"/>
      <c r="S44" s="58"/>
      <c r="T44" s="58"/>
      <c r="U44" s="58"/>
      <c r="V44" s="1"/>
    </row>
    <row r="45" spans="1:22" ht="21" customHeight="1">
      <c r="A45" s="11">
        <v>205</v>
      </c>
      <c r="B45" s="94" t="s">
        <v>131</v>
      </c>
      <c r="C45" s="94" t="s">
        <v>259</v>
      </c>
      <c r="D45" s="114" t="s">
        <v>252</v>
      </c>
      <c r="E45" s="83">
        <f t="shared" si="0"/>
        <v>1648.5</v>
      </c>
      <c r="F45" s="83">
        <f t="shared" si="1"/>
        <v>1648.5</v>
      </c>
      <c r="G45" s="83">
        <v>1648.5</v>
      </c>
      <c r="H45" s="100"/>
      <c r="I45" s="100"/>
      <c r="J45" s="108"/>
      <c r="K45" s="6"/>
      <c r="L45" s="58"/>
      <c r="M45" s="6"/>
      <c r="N45" s="6"/>
      <c r="O45" s="6"/>
      <c r="P45" s="83">
        <f t="shared" si="2"/>
        <v>0</v>
      </c>
      <c r="Q45" s="58"/>
      <c r="R45" s="58"/>
      <c r="S45" s="58"/>
      <c r="T45" s="58"/>
      <c r="U45" s="58"/>
      <c r="V45" s="1"/>
    </row>
    <row r="46" spans="1:22" ht="21" customHeight="1">
      <c r="A46" s="11">
        <v>205</v>
      </c>
      <c r="B46" s="94" t="s">
        <v>130</v>
      </c>
      <c r="C46" s="94" t="s">
        <v>131</v>
      </c>
      <c r="D46" s="115" t="s">
        <v>253</v>
      </c>
      <c r="E46" s="83">
        <f t="shared" si="0"/>
        <v>12</v>
      </c>
      <c r="F46" s="83">
        <f t="shared" si="1"/>
        <v>12</v>
      </c>
      <c r="G46" s="101">
        <v>12</v>
      </c>
      <c r="H46" s="100"/>
      <c r="I46" s="109"/>
      <c r="J46" s="100"/>
      <c r="K46" s="6"/>
      <c r="L46" s="58"/>
      <c r="M46" s="58"/>
      <c r="N46" s="6"/>
      <c r="O46" s="6"/>
      <c r="P46" s="83">
        <f t="shared" si="2"/>
        <v>0</v>
      </c>
      <c r="Q46" s="58"/>
      <c r="R46" s="58"/>
      <c r="S46" s="58"/>
      <c r="T46" s="58"/>
      <c r="U46" s="6"/>
      <c r="V46" s="1"/>
    </row>
    <row r="47" spans="1:22" ht="21" customHeight="1">
      <c r="A47" s="11">
        <v>205</v>
      </c>
      <c r="B47" s="94" t="s">
        <v>130</v>
      </c>
      <c r="C47" s="94" t="s">
        <v>131</v>
      </c>
      <c r="D47" s="114" t="s">
        <v>208</v>
      </c>
      <c r="E47" s="83">
        <f t="shared" si="0"/>
        <v>10</v>
      </c>
      <c r="F47" s="83">
        <f t="shared" si="1"/>
        <v>10</v>
      </c>
      <c r="G47" s="116">
        <v>10</v>
      </c>
      <c r="H47" s="100"/>
      <c r="I47" s="100"/>
      <c r="J47" s="108"/>
      <c r="K47" s="6"/>
      <c r="L47" s="58"/>
      <c r="M47" s="58"/>
      <c r="N47" s="6"/>
      <c r="O47" s="6"/>
      <c r="P47" s="83">
        <f t="shared" si="2"/>
        <v>0</v>
      </c>
      <c r="Q47" s="58"/>
      <c r="R47" s="58"/>
      <c r="S47" s="58"/>
      <c r="T47" s="58"/>
      <c r="U47" s="6"/>
      <c r="V47" s="1"/>
    </row>
    <row r="48" spans="1:22" ht="21" customHeight="1">
      <c r="A48" s="11">
        <v>205</v>
      </c>
      <c r="B48" s="94" t="s">
        <v>130</v>
      </c>
      <c r="C48" s="94" t="s">
        <v>131</v>
      </c>
      <c r="D48" s="114" t="s">
        <v>218</v>
      </c>
      <c r="E48" s="83">
        <f t="shared" si="0"/>
        <v>8</v>
      </c>
      <c r="F48" s="83">
        <f t="shared" si="1"/>
        <v>8</v>
      </c>
      <c r="G48" s="116">
        <v>8</v>
      </c>
      <c r="H48" s="100"/>
      <c r="I48" s="100"/>
      <c r="J48" s="100"/>
      <c r="K48" s="6"/>
      <c r="L48" s="58"/>
      <c r="M48" s="6"/>
      <c r="N48" s="6"/>
      <c r="O48" s="6"/>
      <c r="P48" s="83">
        <f t="shared" si="2"/>
        <v>0</v>
      </c>
      <c r="Q48" s="58"/>
      <c r="R48" s="58"/>
      <c r="S48" s="58"/>
      <c r="T48" s="58"/>
      <c r="U48" s="6"/>
      <c r="V48" s="1"/>
    </row>
    <row r="49" spans="1:21" ht="21" customHeight="1">
      <c r="A49" s="11">
        <v>205</v>
      </c>
      <c r="B49" s="94" t="s">
        <v>130</v>
      </c>
      <c r="C49" s="94" t="s">
        <v>131</v>
      </c>
      <c r="D49" s="110" t="s">
        <v>254</v>
      </c>
      <c r="E49" s="83">
        <f t="shared" si="0"/>
        <v>7</v>
      </c>
      <c r="F49" s="83">
        <f t="shared" si="1"/>
        <v>7</v>
      </c>
      <c r="G49" s="83"/>
      <c r="H49" s="100"/>
      <c r="I49" s="100"/>
      <c r="J49" s="110">
        <v>7</v>
      </c>
      <c r="K49" s="6"/>
      <c r="L49" s="58"/>
      <c r="M49" s="58"/>
      <c r="N49" s="6"/>
      <c r="O49" s="6"/>
      <c r="P49" s="83">
        <f t="shared" si="2"/>
        <v>0</v>
      </c>
      <c r="Q49" s="58"/>
      <c r="R49" s="58"/>
      <c r="S49" s="58"/>
      <c r="T49" s="58"/>
      <c r="U49" s="6"/>
    </row>
    <row r="50" spans="1:21" ht="21" customHeight="1">
      <c r="A50" s="11">
        <v>205</v>
      </c>
      <c r="B50" s="94" t="s">
        <v>130</v>
      </c>
      <c r="C50" s="94" t="s">
        <v>131</v>
      </c>
      <c r="D50" s="108" t="s">
        <v>203</v>
      </c>
      <c r="E50" s="83">
        <f t="shared" si="0"/>
        <v>60</v>
      </c>
      <c r="F50" s="83">
        <f t="shared" si="1"/>
        <v>60</v>
      </c>
      <c r="G50" s="83"/>
      <c r="H50" s="100"/>
      <c r="I50" s="100"/>
      <c r="J50" s="108">
        <v>60</v>
      </c>
      <c r="K50" s="6"/>
      <c r="L50" s="58"/>
      <c r="M50" s="58"/>
      <c r="N50" s="6"/>
      <c r="O50" s="6"/>
      <c r="P50" s="83">
        <f t="shared" si="2"/>
        <v>0</v>
      </c>
      <c r="Q50" s="58"/>
      <c r="R50" s="58"/>
      <c r="S50" s="58"/>
      <c r="T50" s="58"/>
      <c r="U50" s="6"/>
    </row>
    <row r="51" spans="1:21" ht="21" customHeight="1">
      <c r="A51" s="11">
        <v>205</v>
      </c>
      <c r="B51" s="94" t="s">
        <v>130</v>
      </c>
      <c r="C51" s="94" t="s">
        <v>131</v>
      </c>
      <c r="D51" s="108" t="s">
        <v>255</v>
      </c>
      <c r="E51" s="83">
        <f t="shared" si="0"/>
        <v>19</v>
      </c>
      <c r="F51" s="83">
        <f t="shared" si="1"/>
        <v>19</v>
      </c>
      <c r="G51" s="83"/>
      <c r="H51" s="100"/>
      <c r="I51" s="101"/>
      <c r="J51" s="108">
        <v>19</v>
      </c>
      <c r="K51" s="6"/>
      <c r="L51" s="58"/>
      <c r="M51" s="58"/>
      <c r="N51" s="6"/>
      <c r="O51" s="6"/>
      <c r="P51" s="83">
        <f t="shared" si="2"/>
        <v>0</v>
      </c>
      <c r="Q51" s="58"/>
      <c r="R51" s="58"/>
      <c r="S51" s="58"/>
      <c r="T51" s="58"/>
      <c r="U51" s="6"/>
    </row>
    <row r="52" spans="1:21" ht="21" customHeight="1">
      <c r="A52" s="11">
        <v>205</v>
      </c>
      <c r="B52" s="94" t="s">
        <v>259</v>
      </c>
      <c r="C52" s="94" t="s">
        <v>131</v>
      </c>
      <c r="D52" s="108" t="s">
        <v>204</v>
      </c>
      <c r="E52" s="83">
        <f t="shared" si="0"/>
        <v>3</v>
      </c>
      <c r="F52" s="83">
        <f t="shared" si="1"/>
        <v>3</v>
      </c>
      <c r="G52" s="83"/>
      <c r="H52" s="100"/>
      <c r="I52" s="101"/>
      <c r="J52" s="108">
        <v>3</v>
      </c>
      <c r="K52" s="6"/>
      <c r="L52" s="58"/>
      <c r="M52" s="6"/>
      <c r="N52" s="6"/>
      <c r="O52" s="6"/>
      <c r="P52" s="83">
        <f t="shared" si="2"/>
        <v>0</v>
      </c>
      <c r="Q52" s="58"/>
      <c r="R52" s="58"/>
      <c r="S52" s="58"/>
      <c r="T52" s="58"/>
      <c r="U52" s="6"/>
    </row>
    <row r="53" spans="1:21" ht="21" customHeight="1">
      <c r="A53" s="11">
        <v>205</v>
      </c>
      <c r="B53" s="94" t="s">
        <v>130</v>
      </c>
      <c r="C53" s="94" t="s">
        <v>131</v>
      </c>
      <c r="D53" s="108" t="s">
        <v>205</v>
      </c>
      <c r="E53" s="83">
        <f t="shared" si="0"/>
        <v>7</v>
      </c>
      <c r="F53" s="83">
        <f t="shared" si="1"/>
        <v>7</v>
      </c>
      <c r="G53" s="83"/>
      <c r="H53" s="100"/>
      <c r="I53" s="101"/>
      <c r="J53" s="108">
        <v>7</v>
      </c>
      <c r="K53" s="6"/>
      <c r="L53" s="58"/>
      <c r="M53" s="6"/>
      <c r="N53" s="6"/>
      <c r="O53" s="6"/>
      <c r="P53" s="83">
        <f t="shared" si="2"/>
        <v>0</v>
      </c>
      <c r="Q53" s="58"/>
      <c r="R53" s="58"/>
      <c r="S53" s="58"/>
      <c r="T53" s="58"/>
      <c r="U53" s="6"/>
    </row>
    <row r="54" spans="1:21" ht="21" customHeight="1">
      <c r="A54" s="11">
        <v>205</v>
      </c>
      <c r="B54" s="94" t="s">
        <v>130</v>
      </c>
      <c r="C54" s="94" t="s">
        <v>131</v>
      </c>
      <c r="D54" s="108" t="s">
        <v>206</v>
      </c>
      <c r="E54" s="83">
        <f t="shared" si="0"/>
        <v>3</v>
      </c>
      <c r="F54" s="83">
        <f t="shared" si="1"/>
        <v>3</v>
      </c>
      <c r="G54" s="83"/>
      <c r="H54" s="100"/>
      <c r="I54" s="100"/>
      <c r="J54" s="108">
        <v>3</v>
      </c>
      <c r="K54" s="6"/>
      <c r="L54" s="58"/>
      <c r="M54" s="6"/>
      <c r="N54" s="6"/>
      <c r="O54" s="6"/>
      <c r="P54" s="83">
        <f t="shared" si="2"/>
        <v>0</v>
      </c>
      <c r="Q54" s="58"/>
      <c r="R54" s="58"/>
      <c r="S54" s="58"/>
      <c r="T54" s="58"/>
      <c r="U54" s="6"/>
    </row>
    <row r="55" spans="1:21" ht="21" customHeight="1">
      <c r="A55" s="11">
        <v>205</v>
      </c>
      <c r="B55" s="94" t="s">
        <v>130</v>
      </c>
      <c r="C55" s="94" t="s">
        <v>131</v>
      </c>
      <c r="D55" s="108" t="s">
        <v>207</v>
      </c>
      <c r="E55" s="83">
        <f t="shared" si="0"/>
        <v>3</v>
      </c>
      <c r="F55" s="83">
        <f t="shared" si="1"/>
        <v>3</v>
      </c>
      <c r="G55" s="83"/>
      <c r="H55" s="100"/>
      <c r="I55" s="100"/>
      <c r="J55" s="108">
        <v>3</v>
      </c>
      <c r="K55" s="6"/>
      <c r="L55" s="58"/>
      <c r="M55" s="6"/>
      <c r="N55" s="6"/>
      <c r="O55" s="6"/>
      <c r="P55" s="83">
        <f t="shared" si="2"/>
        <v>0</v>
      </c>
      <c r="Q55" s="58"/>
      <c r="R55" s="58"/>
      <c r="S55" s="58"/>
      <c r="T55" s="58"/>
      <c r="U55" s="6"/>
    </row>
    <row r="56" spans="1:21" ht="21" customHeight="1">
      <c r="A56" s="11">
        <v>205</v>
      </c>
      <c r="B56" s="94" t="s">
        <v>130</v>
      </c>
      <c r="C56" s="94" t="s">
        <v>131</v>
      </c>
      <c r="D56" s="108" t="s">
        <v>209</v>
      </c>
      <c r="E56" s="83">
        <f t="shared" si="0"/>
        <v>80</v>
      </c>
      <c r="F56" s="83">
        <f t="shared" si="1"/>
        <v>80</v>
      </c>
      <c r="G56" s="83"/>
      <c r="H56" s="100"/>
      <c r="I56" s="100"/>
      <c r="J56" s="108">
        <v>80</v>
      </c>
      <c r="K56" s="6"/>
      <c r="L56" s="6"/>
      <c r="M56" s="6"/>
      <c r="N56" s="6"/>
      <c r="O56" s="6"/>
      <c r="P56" s="83">
        <f t="shared" si="2"/>
        <v>0</v>
      </c>
      <c r="Q56" s="58"/>
      <c r="R56" s="58"/>
      <c r="S56" s="6"/>
      <c r="T56" s="6"/>
      <c r="U56" s="6"/>
    </row>
    <row r="57" spans="1:21" ht="21" customHeight="1">
      <c r="A57" s="11">
        <v>205</v>
      </c>
      <c r="B57" s="94" t="s">
        <v>136</v>
      </c>
      <c r="C57" s="94" t="s">
        <v>131</v>
      </c>
      <c r="D57" s="108" t="s">
        <v>256</v>
      </c>
      <c r="E57" s="83">
        <f t="shared" si="0"/>
        <v>44</v>
      </c>
      <c r="F57" s="83">
        <f t="shared" si="1"/>
        <v>44</v>
      </c>
      <c r="G57" s="83"/>
      <c r="H57" s="100"/>
      <c r="I57" s="100"/>
      <c r="J57" s="108">
        <v>44</v>
      </c>
      <c r="K57" s="6"/>
      <c r="L57" s="6"/>
      <c r="M57" s="6"/>
      <c r="N57" s="6"/>
      <c r="O57" s="6"/>
      <c r="P57" s="83">
        <f t="shared" si="2"/>
        <v>0</v>
      </c>
      <c r="Q57" s="58"/>
      <c r="R57" s="6"/>
      <c r="S57" s="6"/>
      <c r="T57" s="6"/>
      <c r="U57" s="6"/>
    </row>
    <row r="58" spans="1:21" ht="21" customHeight="1">
      <c r="A58" s="11">
        <v>205</v>
      </c>
      <c r="B58" s="94" t="s">
        <v>136</v>
      </c>
      <c r="C58" s="94" t="s">
        <v>131</v>
      </c>
      <c r="D58" s="108" t="s">
        <v>216</v>
      </c>
      <c r="E58" s="83">
        <f t="shared" si="0"/>
        <v>20</v>
      </c>
      <c r="F58" s="83">
        <f t="shared" si="1"/>
        <v>20</v>
      </c>
      <c r="G58" s="83"/>
      <c r="H58" s="14"/>
      <c r="I58" s="14"/>
      <c r="J58" s="108">
        <v>20</v>
      </c>
      <c r="K58" s="6"/>
      <c r="L58" s="6"/>
      <c r="M58" s="6"/>
      <c r="N58" s="6"/>
      <c r="O58" s="6"/>
      <c r="P58" s="83">
        <f t="shared" si="2"/>
        <v>20</v>
      </c>
      <c r="Q58" s="6">
        <v>20</v>
      </c>
      <c r="R58" s="6"/>
      <c r="S58" s="6"/>
      <c r="T58" s="6"/>
      <c r="U58" s="6"/>
    </row>
    <row r="59" spans="1:21" ht="21" customHeight="1">
      <c r="A59" s="11">
        <v>205</v>
      </c>
      <c r="B59" s="94" t="s">
        <v>131</v>
      </c>
      <c r="C59" s="94" t="s">
        <v>133</v>
      </c>
      <c r="D59" s="108" t="s">
        <v>214</v>
      </c>
      <c r="E59" s="83">
        <f t="shared" si="0"/>
        <v>1804</v>
      </c>
      <c r="F59" s="83">
        <f t="shared" si="1"/>
        <v>1804</v>
      </c>
      <c r="G59" s="83"/>
      <c r="H59" s="14"/>
      <c r="I59" s="14"/>
      <c r="J59" s="108">
        <v>1804</v>
      </c>
      <c r="K59" s="6"/>
      <c r="L59" s="6"/>
      <c r="M59" s="6"/>
      <c r="N59" s="6"/>
      <c r="O59" s="6"/>
      <c r="P59" s="83">
        <f t="shared" si="2"/>
        <v>0</v>
      </c>
      <c r="Q59" s="6"/>
      <c r="R59" s="6"/>
      <c r="S59" s="6"/>
      <c r="T59" s="6"/>
      <c r="U59" s="6"/>
    </row>
    <row r="60" spans="1:21" ht="21" customHeight="1">
      <c r="A60" s="11">
        <v>205</v>
      </c>
      <c r="B60" s="94" t="s">
        <v>131</v>
      </c>
      <c r="C60" s="94" t="s">
        <v>133</v>
      </c>
      <c r="D60" s="108" t="s">
        <v>211</v>
      </c>
      <c r="E60" s="83">
        <f t="shared" si="0"/>
        <v>1394</v>
      </c>
      <c r="F60" s="83">
        <f t="shared" si="1"/>
        <v>1394</v>
      </c>
      <c r="G60" s="83"/>
      <c r="H60" s="100"/>
      <c r="I60" s="100"/>
      <c r="J60" s="108">
        <v>1394</v>
      </c>
      <c r="K60" s="6"/>
      <c r="L60" s="6"/>
      <c r="M60" s="6"/>
      <c r="N60" s="6"/>
      <c r="O60" s="6"/>
      <c r="P60" s="83">
        <f t="shared" si="2"/>
        <v>0</v>
      </c>
      <c r="Q60" s="6"/>
      <c r="R60" s="6"/>
      <c r="S60" s="6"/>
      <c r="T60" s="6"/>
      <c r="U60" s="6"/>
    </row>
    <row r="61" spans="1:21" ht="21" customHeight="1">
      <c r="A61" s="11">
        <v>205</v>
      </c>
      <c r="B61" s="94" t="s">
        <v>131</v>
      </c>
      <c r="C61" s="94" t="s">
        <v>133</v>
      </c>
      <c r="D61" s="108" t="s">
        <v>215</v>
      </c>
      <c r="E61" s="83">
        <f t="shared" si="0"/>
        <v>342</v>
      </c>
      <c r="F61" s="83">
        <f t="shared" si="1"/>
        <v>342</v>
      </c>
      <c r="G61" s="83"/>
      <c r="H61" s="100"/>
      <c r="I61" s="100"/>
      <c r="J61" s="108">
        <v>342</v>
      </c>
      <c r="K61" s="6"/>
      <c r="L61" s="6"/>
      <c r="M61" s="6"/>
      <c r="N61" s="6"/>
      <c r="O61" s="6"/>
      <c r="P61" s="83">
        <f t="shared" si="2"/>
        <v>0</v>
      </c>
      <c r="Q61" s="6"/>
      <c r="R61" s="6"/>
      <c r="S61" s="6"/>
      <c r="T61" s="6"/>
      <c r="U61" s="6"/>
    </row>
    <row r="62" spans="1:21" ht="21" customHeight="1">
      <c r="A62" s="11">
        <v>205</v>
      </c>
      <c r="B62" s="94" t="s">
        <v>131</v>
      </c>
      <c r="C62" s="94" t="s">
        <v>133</v>
      </c>
      <c r="D62" s="108" t="s">
        <v>227</v>
      </c>
      <c r="E62" s="83">
        <f t="shared" si="0"/>
        <v>1052</v>
      </c>
      <c r="F62" s="83">
        <f t="shared" si="1"/>
        <v>1052</v>
      </c>
      <c r="G62" s="83"/>
      <c r="H62" s="14"/>
      <c r="I62" s="14"/>
      <c r="J62" s="108">
        <v>1052</v>
      </c>
      <c r="K62" s="6"/>
      <c r="L62" s="6"/>
      <c r="M62" s="6"/>
      <c r="N62" s="6"/>
      <c r="O62" s="6"/>
      <c r="P62" s="83">
        <f t="shared" si="2"/>
        <v>0</v>
      </c>
      <c r="Q62" s="6"/>
      <c r="R62" s="6"/>
      <c r="S62" s="6"/>
      <c r="T62" s="6"/>
      <c r="U62" s="6"/>
    </row>
    <row r="63" spans="1:21" ht="21" customHeight="1">
      <c r="A63" s="11">
        <v>205</v>
      </c>
      <c r="B63" s="94" t="s">
        <v>131</v>
      </c>
      <c r="C63" s="94" t="s">
        <v>133</v>
      </c>
      <c r="D63" s="108" t="s">
        <v>257</v>
      </c>
      <c r="E63" s="83">
        <f t="shared" si="0"/>
        <v>130</v>
      </c>
      <c r="F63" s="83">
        <f t="shared" si="1"/>
        <v>130</v>
      </c>
      <c r="G63" s="83"/>
      <c r="H63" s="14"/>
      <c r="I63" s="14"/>
      <c r="J63" s="108">
        <v>130</v>
      </c>
      <c r="K63" s="6"/>
      <c r="L63" s="6"/>
      <c r="M63" s="6"/>
      <c r="N63" s="6"/>
      <c r="O63" s="6"/>
      <c r="P63" s="83">
        <f t="shared" si="2"/>
        <v>130</v>
      </c>
      <c r="Q63" s="6">
        <v>130</v>
      </c>
      <c r="R63" s="6"/>
      <c r="S63" s="6"/>
      <c r="T63" s="6"/>
      <c r="U63" s="6"/>
    </row>
    <row r="64" spans="1:21" ht="21" customHeight="1">
      <c r="A64" s="11">
        <v>205</v>
      </c>
      <c r="B64" s="94" t="s">
        <v>131</v>
      </c>
      <c r="C64" s="94" t="s">
        <v>133</v>
      </c>
      <c r="D64" s="108" t="s">
        <v>216</v>
      </c>
      <c r="E64" s="83">
        <f t="shared" si="0"/>
        <v>180</v>
      </c>
      <c r="F64" s="83">
        <f t="shared" si="1"/>
        <v>180</v>
      </c>
      <c r="G64" s="83"/>
      <c r="H64" s="100"/>
      <c r="I64" s="100"/>
      <c r="J64" s="108">
        <f>60+120</f>
        <v>180</v>
      </c>
      <c r="K64" s="6"/>
      <c r="L64" s="6"/>
      <c r="M64" s="6"/>
      <c r="N64" s="6"/>
      <c r="O64" s="6"/>
      <c r="P64" s="83">
        <f t="shared" si="2"/>
        <v>180</v>
      </c>
      <c r="Q64" s="6">
        <v>180</v>
      </c>
      <c r="R64" s="6"/>
      <c r="S64" s="6"/>
      <c r="T64" s="6"/>
      <c r="U64" s="6"/>
    </row>
    <row r="65" spans="1:21" ht="21" customHeight="1">
      <c r="A65" s="11">
        <v>205</v>
      </c>
      <c r="B65" s="94" t="s">
        <v>132</v>
      </c>
      <c r="C65" s="94" t="s">
        <v>131</v>
      </c>
      <c r="D65" s="111" t="s">
        <v>211</v>
      </c>
      <c r="E65" s="83">
        <f t="shared" si="0"/>
        <v>151</v>
      </c>
      <c r="F65" s="83">
        <f t="shared" si="1"/>
        <v>151</v>
      </c>
      <c r="G65" s="83"/>
      <c r="H65" s="100"/>
      <c r="I65" s="100"/>
      <c r="J65" s="111">
        <v>151</v>
      </c>
      <c r="K65" s="6"/>
      <c r="L65" s="6"/>
      <c r="M65" s="6"/>
      <c r="N65" s="6"/>
      <c r="O65" s="6"/>
      <c r="P65" s="83">
        <f t="shared" si="2"/>
        <v>0</v>
      </c>
      <c r="Q65" s="6"/>
      <c r="R65" s="6"/>
      <c r="S65" s="6"/>
      <c r="T65" s="6"/>
      <c r="U65" s="6"/>
    </row>
    <row r="66" spans="1:21" ht="21" customHeight="1">
      <c r="A66" s="11">
        <v>205</v>
      </c>
      <c r="B66" s="94" t="s">
        <v>132</v>
      </c>
      <c r="C66" s="94" t="s">
        <v>131</v>
      </c>
      <c r="D66" s="111" t="s">
        <v>214</v>
      </c>
      <c r="E66" s="83">
        <f aca="true" t="shared" si="3" ref="E66:E71">F66+K66+L66+M66+N66+O66</f>
        <v>240</v>
      </c>
      <c r="F66" s="83">
        <f aca="true" t="shared" si="4" ref="F66:F71">G66+I66+J66</f>
        <v>240</v>
      </c>
      <c r="G66" s="83"/>
      <c r="H66" s="100"/>
      <c r="I66" s="109"/>
      <c r="J66" s="111">
        <v>240</v>
      </c>
      <c r="K66" s="6"/>
      <c r="L66" s="6"/>
      <c r="M66" s="6"/>
      <c r="N66" s="6"/>
      <c r="O66" s="6"/>
      <c r="P66" s="83">
        <f aca="true" t="shared" si="5" ref="P66:P71">SUM(Q66:U66)</f>
        <v>0</v>
      </c>
      <c r="Q66" s="6"/>
      <c r="R66" s="6"/>
      <c r="S66" s="6"/>
      <c r="T66" s="6"/>
      <c r="U66" s="6"/>
    </row>
    <row r="67" spans="1:21" ht="21" customHeight="1">
      <c r="A67" s="11">
        <v>205</v>
      </c>
      <c r="B67" s="94" t="s">
        <v>131</v>
      </c>
      <c r="C67" s="94" t="s">
        <v>132</v>
      </c>
      <c r="D67" s="111" t="s">
        <v>211</v>
      </c>
      <c r="E67" s="83">
        <f t="shared" si="3"/>
        <v>138</v>
      </c>
      <c r="F67" s="83">
        <f t="shared" si="4"/>
        <v>138</v>
      </c>
      <c r="G67" s="83"/>
      <c r="H67" s="100"/>
      <c r="I67" s="100"/>
      <c r="J67" s="111">
        <v>138</v>
      </c>
      <c r="K67" s="6"/>
      <c r="L67" s="6"/>
      <c r="M67" s="6"/>
      <c r="N67" s="6"/>
      <c r="O67" s="6"/>
      <c r="P67" s="83">
        <f t="shared" si="5"/>
        <v>0</v>
      </c>
      <c r="Q67" s="6"/>
      <c r="R67" s="6"/>
      <c r="S67" s="6"/>
      <c r="T67" s="6"/>
      <c r="U67" s="6"/>
    </row>
    <row r="68" spans="1:21" ht="21" customHeight="1">
      <c r="A68" s="11">
        <v>205</v>
      </c>
      <c r="B68" s="94" t="s">
        <v>131</v>
      </c>
      <c r="C68" s="94" t="s">
        <v>130</v>
      </c>
      <c r="D68" s="111" t="s">
        <v>211</v>
      </c>
      <c r="E68" s="83">
        <f t="shared" si="3"/>
        <v>8</v>
      </c>
      <c r="F68" s="83">
        <f t="shared" si="4"/>
        <v>8</v>
      </c>
      <c r="G68" s="83"/>
      <c r="H68" s="14"/>
      <c r="I68" s="14"/>
      <c r="J68" s="111">
        <v>8</v>
      </c>
      <c r="K68" s="6"/>
      <c r="L68" s="6"/>
      <c r="M68" s="6"/>
      <c r="N68" s="6"/>
      <c r="O68" s="6"/>
      <c r="P68" s="83">
        <f t="shared" si="5"/>
        <v>0</v>
      </c>
      <c r="Q68" s="6"/>
      <c r="R68" s="6"/>
      <c r="S68" s="6"/>
      <c r="T68" s="6"/>
      <c r="U68" s="6"/>
    </row>
    <row r="69" spans="1:21" ht="21" customHeight="1">
      <c r="A69" s="11">
        <v>205</v>
      </c>
      <c r="B69" s="94" t="s">
        <v>260</v>
      </c>
      <c r="C69" s="94" t="s">
        <v>130</v>
      </c>
      <c r="D69" s="110" t="s">
        <v>217</v>
      </c>
      <c r="E69" s="83">
        <f t="shared" si="3"/>
        <v>15</v>
      </c>
      <c r="F69" s="83">
        <f t="shared" si="4"/>
        <v>15</v>
      </c>
      <c r="G69" s="83"/>
      <c r="H69" s="14"/>
      <c r="I69" s="14"/>
      <c r="J69" s="110">
        <v>15</v>
      </c>
      <c r="K69" s="6"/>
      <c r="L69" s="6"/>
      <c r="M69" s="6"/>
      <c r="N69" s="6"/>
      <c r="O69" s="6"/>
      <c r="P69" s="83">
        <f t="shared" si="5"/>
        <v>0</v>
      </c>
      <c r="Q69" s="6"/>
      <c r="R69" s="6"/>
      <c r="S69" s="6"/>
      <c r="T69" s="6"/>
      <c r="U69" s="6"/>
    </row>
    <row r="70" spans="1:21" ht="21" customHeight="1">
      <c r="A70" s="11">
        <v>205</v>
      </c>
      <c r="B70" s="94" t="s">
        <v>130</v>
      </c>
      <c r="C70" s="94" t="s">
        <v>131</v>
      </c>
      <c r="D70" s="110" t="s">
        <v>210</v>
      </c>
      <c r="E70" s="83">
        <f t="shared" si="3"/>
        <v>6</v>
      </c>
      <c r="F70" s="83">
        <f t="shared" si="4"/>
        <v>6</v>
      </c>
      <c r="G70" s="83"/>
      <c r="H70" s="100"/>
      <c r="I70" s="109"/>
      <c r="J70" s="110">
        <v>6</v>
      </c>
      <c r="K70" s="6"/>
      <c r="L70" s="6"/>
      <c r="M70" s="6"/>
      <c r="N70" s="6"/>
      <c r="O70" s="6"/>
      <c r="P70" s="83">
        <f t="shared" si="5"/>
        <v>0</v>
      </c>
      <c r="Q70" s="6"/>
      <c r="R70" s="6"/>
      <c r="S70" s="6"/>
      <c r="T70" s="6"/>
      <c r="U70" s="6"/>
    </row>
    <row r="71" spans="1:21" ht="21" customHeight="1">
      <c r="A71" s="11">
        <v>205</v>
      </c>
      <c r="B71" s="94" t="s">
        <v>131</v>
      </c>
      <c r="C71" s="94" t="s">
        <v>131</v>
      </c>
      <c r="D71" s="110" t="s">
        <v>211</v>
      </c>
      <c r="E71" s="83">
        <f t="shared" si="3"/>
        <v>374</v>
      </c>
      <c r="F71" s="83">
        <f t="shared" si="4"/>
        <v>374</v>
      </c>
      <c r="G71" s="83"/>
      <c r="H71" s="100"/>
      <c r="I71" s="100"/>
      <c r="J71" s="112">
        <v>374</v>
      </c>
      <c r="K71" s="6"/>
      <c r="L71" s="6"/>
      <c r="M71" s="6"/>
      <c r="N71" s="6"/>
      <c r="O71" s="6"/>
      <c r="P71" s="83">
        <f t="shared" si="5"/>
        <v>0</v>
      </c>
      <c r="Q71" s="6"/>
      <c r="R71" s="6"/>
      <c r="S71" s="6"/>
      <c r="T71" s="6"/>
      <c r="U71" s="6"/>
    </row>
  </sheetData>
  <sheetProtection formatCells="0" formatColumns="0" formatRows="0"/>
  <mergeCells count="30"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2017-05-14T01:10:30Z</cp:lastPrinted>
  <dcterms:created xsi:type="dcterms:W3CDTF">2016-11-17T02:40:06Z</dcterms:created>
  <dcterms:modified xsi:type="dcterms:W3CDTF">2017-05-16T02:12:16Z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